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aria.kacerikova\Downloads\"/>
    </mc:Choice>
  </mc:AlternateContent>
  <xr:revisionPtr revIDLastSave="0" documentId="13_ncr:1_{B1FC687A-3140-4E78-9A19-A4FA3C2B0A77}" xr6:coauthVersionLast="47" xr6:coauthVersionMax="47" xr10:uidLastSave="{00000000-0000-0000-0000-000000000000}"/>
  <workbookProtection workbookAlgorithmName="SHA-512" workbookHashValue="aoKCWhIfnM7HmjxdZzFQUE8EUQADPFjX6zcb8wzc0OfMdoHJnK0bL/uT5tWK9BSRLWRNF1TVkmUu2hhTE0uCmw==" workbookSaltValue="RdCbtqk8lH7e/5xCyIO5EQ==" workbookSpinCount="100000" lockStructure="1"/>
  <bookViews>
    <workbookView xWindow="28680" yWindow="-105" windowWidth="29040" windowHeight="15720" firstSheet="1" activeTab="1" xr2:uid="{6C39A0B2-F421-4B3B-90E5-D65DDDE36DE4}"/>
  </bookViews>
  <sheets>
    <sheet name="Rozhodovací strom" sheetId="9" r:id="rId1"/>
    <sheet name="Oznámenie_príklad_1" sheetId="1" r:id="rId2"/>
    <sheet name="Oznámenie_príklad_2" sheetId="4" r:id="rId3"/>
    <sheet name="Oznámenie_príklad_3" sheetId="5" r:id="rId4"/>
    <sheet name="Žiadosť_príklad_4" sheetId="7" r:id="rId5"/>
    <sheet name="Žiadosť_príklad_5" sheetId="8" r:id="rId6"/>
    <sheet name="Žiadosť_príklad_6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F61" i="2"/>
  <c r="F60" i="8"/>
  <c r="F60" i="7"/>
  <c r="F60" i="5"/>
  <c r="F60" i="4"/>
  <c r="F60" i="1"/>
  <c r="G59" i="8" l="1"/>
  <c r="D59" i="8" s="1"/>
  <c r="E59" i="8" s="1"/>
  <c r="G58" i="8"/>
  <c r="D58" i="8" s="1"/>
  <c r="E58" i="8" s="1"/>
  <c r="G57" i="8"/>
  <c r="D57" i="8" s="1"/>
  <c r="C56" i="8"/>
  <c r="B56" i="8"/>
  <c r="G55" i="8"/>
  <c r="G54" i="8"/>
  <c r="D54" i="8" s="1"/>
  <c r="E54" i="8" s="1"/>
  <c r="G53" i="8"/>
  <c r="D53" i="8" s="1"/>
  <c r="C52" i="8"/>
  <c r="B52" i="8"/>
  <c r="G51" i="8"/>
  <c r="D51" i="8" s="1"/>
  <c r="E51" i="8" s="1"/>
  <c r="G50" i="8"/>
  <c r="D50" i="8" s="1"/>
  <c r="E50" i="8" s="1"/>
  <c r="G49" i="8"/>
  <c r="D49" i="8" s="1"/>
  <c r="E49" i="8" s="1"/>
  <c r="G48" i="8"/>
  <c r="D48" i="8" s="1"/>
  <c r="E48" i="8" s="1"/>
  <c r="G47" i="8"/>
  <c r="D47" i="8" s="1"/>
  <c r="C46" i="8"/>
  <c r="B46" i="8"/>
  <c r="G45" i="8"/>
  <c r="D45" i="8" s="1"/>
  <c r="E45" i="8" s="1"/>
  <c r="G44" i="8"/>
  <c r="D44" i="8" s="1"/>
  <c r="E44" i="8" s="1"/>
  <c r="G43" i="8"/>
  <c r="D43" i="8" s="1"/>
  <c r="E43" i="8" s="1"/>
  <c r="G42" i="8"/>
  <c r="D42" i="8" s="1"/>
  <c r="E42" i="8" s="1"/>
  <c r="G41" i="8"/>
  <c r="D41" i="8" s="1"/>
  <c r="C40" i="8"/>
  <c r="B40" i="8"/>
  <c r="G39" i="8"/>
  <c r="D39" i="8" s="1"/>
  <c r="E39" i="8" s="1"/>
  <c r="G38" i="8"/>
  <c r="D38" i="8" s="1"/>
  <c r="E38" i="8" s="1"/>
  <c r="G37" i="8"/>
  <c r="D37" i="8" s="1"/>
  <c r="E37" i="8" s="1"/>
  <c r="G36" i="8"/>
  <c r="D36" i="8" s="1"/>
  <c r="E36" i="8" s="1"/>
  <c r="G35" i="8"/>
  <c r="D35" i="8" s="1"/>
  <c r="C34" i="8"/>
  <c r="B34" i="8"/>
  <c r="G33" i="8"/>
  <c r="D33" i="8" s="1"/>
  <c r="E33" i="8" s="1"/>
  <c r="G32" i="8"/>
  <c r="G31" i="8"/>
  <c r="D31" i="8" s="1"/>
  <c r="E31" i="8" s="1"/>
  <c r="C30" i="8"/>
  <c r="B30" i="8"/>
  <c r="G29" i="8"/>
  <c r="D29" i="8" s="1"/>
  <c r="E29" i="8" s="1"/>
  <c r="G28" i="8"/>
  <c r="D28" i="8" s="1"/>
  <c r="E28" i="8" s="1"/>
  <c r="G27" i="8"/>
  <c r="D27" i="8" s="1"/>
  <c r="E27" i="8" s="1"/>
  <c r="G26" i="8"/>
  <c r="D26" i="8" s="1"/>
  <c r="E26" i="8" s="1"/>
  <c r="G25" i="8"/>
  <c r="D25" i="8" s="1"/>
  <c r="E25" i="8" s="1"/>
  <c r="G24" i="8"/>
  <c r="D24" i="8" s="1"/>
  <c r="E24" i="8" s="1"/>
  <c r="G23" i="8"/>
  <c r="D23" i="8" s="1"/>
  <c r="C22" i="8"/>
  <c r="B22" i="8"/>
  <c r="G21" i="8"/>
  <c r="D21" i="8" s="1"/>
  <c r="E21" i="8" s="1"/>
  <c r="G20" i="8"/>
  <c r="D20" i="8" s="1"/>
  <c r="E20" i="8" s="1"/>
  <c r="G19" i="8"/>
  <c r="G18" i="8"/>
  <c r="D18" i="8" s="1"/>
  <c r="E18" i="8" s="1"/>
  <c r="G17" i="8"/>
  <c r="D17" i="8" s="1"/>
  <c r="C16" i="8"/>
  <c r="B16" i="8"/>
  <c r="G15" i="8"/>
  <c r="D15" i="8" s="1"/>
  <c r="E15" i="8" s="1"/>
  <c r="G14" i="8"/>
  <c r="D14" i="8" s="1"/>
  <c r="G13" i="8"/>
  <c r="D13" i="8" s="1"/>
  <c r="E13" i="8" s="1"/>
  <c r="C12" i="8"/>
  <c r="B12" i="8"/>
  <c r="G59" i="7"/>
  <c r="D59" i="7" s="1"/>
  <c r="E59" i="7" s="1"/>
  <c r="G58" i="7"/>
  <c r="D58" i="7" s="1"/>
  <c r="G57" i="7"/>
  <c r="D57" i="7" s="1"/>
  <c r="E57" i="7" s="1"/>
  <c r="C56" i="7"/>
  <c r="B56" i="7"/>
  <c r="G55" i="7"/>
  <c r="D55" i="7" s="1"/>
  <c r="E55" i="7" s="1"/>
  <c r="G54" i="7"/>
  <c r="G53" i="7"/>
  <c r="D53" i="7" s="1"/>
  <c r="C52" i="7"/>
  <c r="B52" i="7"/>
  <c r="G51" i="7"/>
  <c r="D51" i="7" s="1"/>
  <c r="E51" i="7" s="1"/>
  <c r="G50" i="7"/>
  <c r="D50" i="7" s="1"/>
  <c r="E50" i="7" s="1"/>
  <c r="G49" i="7"/>
  <c r="D49" i="7" s="1"/>
  <c r="E49" i="7" s="1"/>
  <c r="G48" i="7"/>
  <c r="D48" i="7" s="1"/>
  <c r="E48" i="7" s="1"/>
  <c r="G47" i="7"/>
  <c r="C46" i="7"/>
  <c r="B46" i="7"/>
  <c r="G45" i="7"/>
  <c r="D45" i="7" s="1"/>
  <c r="E45" i="7" s="1"/>
  <c r="G44" i="7"/>
  <c r="D44" i="7" s="1"/>
  <c r="E44" i="7" s="1"/>
  <c r="G43" i="7"/>
  <c r="D43" i="7" s="1"/>
  <c r="E43" i="7" s="1"/>
  <c r="G42" i="7"/>
  <c r="G41" i="7"/>
  <c r="D41" i="7" s="1"/>
  <c r="E41" i="7" s="1"/>
  <c r="C40" i="7"/>
  <c r="B40" i="7"/>
  <c r="G39" i="7"/>
  <c r="D39" i="7" s="1"/>
  <c r="E39" i="7" s="1"/>
  <c r="G38" i="7"/>
  <c r="D38" i="7" s="1"/>
  <c r="E38" i="7" s="1"/>
  <c r="G37" i="7"/>
  <c r="D37" i="7" s="1"/>
  <c r="E37" i="7" s="1"/>
  <c r="G36" i="7"/>
  <c r="D36" i="7" s="1"/>
  <c r="E36" i="7" s="1"/>
  <c r="G35" i="7"/>
  <c r="D35" i="7" s="1"/>
  <c r="C34" i="7"/>
  <c r="B34" i="7"/>
  <c r="G33" i="7"/>
  <c r="D33" i="7" s="1"/>
  <c r="E33" i="7" s="1"/>
  <c r="G32" i="7"/>
  <c r="D32" i="7" s="1"/>
  <c r="E32" i="7" s="1"/>
  <c r="G31" i="7"/>
  <c r="D31" i="7" s="1"/>
  <c r="C30" i="7"/>
  <c r="B30" i="7"/>
  <c r="G29" i="7"/>
  <c r="D29" i="7" s="1"/>
  <c r="E29" i="7" s="1"/>
  <c r="G28" i="7"/>
  <c r="D28" i="7" s="1"/>
  <c r="E28" i="7" s="1"/>
  <c r="G27" i="7"/>
  <c r="D27" i="7" s="1"/>
  <c r="E27" i="7" s="1"/>
  <c r="G26" i="7"/>
  <c r="D26" i="7" s="1"/>
  <c r="E26" i="7" s="1"/>
  <c r="G25" i="7"/>
  <c r="D25" i="7" s="1"/>
  <c r="E25" i="7" s="1"/>
  <c r="G24" i="7"/>
  <c r="D24" i="7" s="1"/>
  <c r="E24" i="7" s="1"/>
  <c r="G23" i="7"/>
  <c r="D23" i="7" s="1"/>
  <c r="C22" i="7"/>
  <c r="B22" i="7"/>
  <c r="G21" i="7"/>
  <c r="D21" i="7" s="1"/>
  <c r="E21" i="7" s="1"/>
  <c r="G20" i="7"/>
  <c r="D20" i="7" s="1"/>
  <c r="E20" i="7" s="1"/>
  <c r="G19" i="7"/>
  <c r="D19" i="7" s="1"/>
  <c r="E19" i="7" s="1"/>
  <c r="G18" i="7"/>
  <c r="D18" i="7" s="1"/>
  <c r="E18" i="7" s="1"/>
  <c r="G17" i="7"/>
  <c r="D17" i="7" s="1"/>
  <c r="E17" i="7" s="1"/>
  <c r="C16" i="7"/>
  <c r="B16" i="7"/>
  <c r="G15" i="7"/>
  <c r="D15" i="7" s="1"/>
  <c r="E15" i="7" s="1"/>
  <c r="G14" i="7"/>
  <c r="D14" i="7" s="1"/>
  <c r="G13" i="7"/>
  <c r="D13" i="7" s="1"/>
  <c r="E13" i="7" s="1"/>
  <c r="C12" i="7"/>
  <c r="B12" i="7"/>
  <c r="G29" i="2"/>
  <c r="D29" i="2" s="1"/>
  <c r="E29" i="2" s="1"/>
  <c r="G26" i="5"/>
  <c r="D26" i="5" s="1"/>
  <c r="E26" i="5" s="1"/>
  <c r="G23" i="5"/>
  <c r="D23" i="5" s="1"/>
  <c r="E23" i="5" s="1"/>
  <c r="G59" i="5"/>
  <c r="D59" i="5" s="1"/>
  <c r="E59" i="5" s="1"/>
  <c r="G58" i="5"/>
  <c r="D58" i="5" s="1"/>
  <c r="E58" i="5" s="1"/>
  <c r="G57" i="5"/>
  <c r="D57" i="5" s="1"/>
  <c r="C56" i="5"/>
  <c r="B56" i="5"/>
  <c r="G55" i="5"/>
  <c r="D55" i="5" s="1"/>
  <c r="E55" i="5" s="1"/>
  <c r="G54" i="5"/>
  <c r="D54" i="5" s="1"/>
  <c r="E54" i="5" s="1"/>
  <c r="G53" i="5"/>
  <c r="D53" i="5" s="1"/>
  <c r="C52" i="5"/>
  <c r="B52" i="5"/>
  <c r="G51" i="5"/>
  <c r="D51" i="5" s="1"/>
  <c r="E51" i="5" s="1"/>
  <c r="G50" i="5"/>
  <c r="D50" i="5" s="1"/>
  <c r="E50" i="5" s="1"/>
  <c r="G49" i="5"/>
  <c r="D49" i="5" s="1"/>
  <c r="E49" i="5" s="1"/>
  <c r="G48" i="5"/>
  <c r="D48" i="5" s="1"/>
  <c r="E48" i="5" s="1"/>
  <c r="G47" i="5"/>
  <c r="D47" i="5" s="1"/>
  <c r="C46" i="5"/>
  <c r="B46" i="5"/>
  <c r="G45" i="5"/>
  <c r="D45" i="5" s="1"/>
  <c r="E45" i="5" s="1"/>
  <c r="G44" i="5"/>
  <c r="D44" i="5"/>
  <c r="E44" i="5" s="1"/>
  <c r="G43" i="5"/>
  <c r="D43" i="5" s="1"/>
  <c r="E43" i="5" s="1"/>
  <c r="G42" i="5"/>
  <c r="D42" i="5" s="1"/>
  <c r="E42" i="5" s="1"/>
  <c r="G41" i="5"/>
  <c r="D41" i="5" s="1"/>
  <c r="C40" i="5"/>
  <c r="B40" i="5"/>
  <c r="G39" i="5"/>
  <c r="D39" i="5" s="1"/>
  <c r="E39" i="5" s="1"/>
  <c r="G38" i="5"/>
  <c r="D38" i="5" s="1"/>
  <c r="E38" i="5" s="1"/>
  <c r="G37" i="5"/>
  <c r="D37" i="5" s="1"/>
  <c r="E37" i="5" s="1"/>
  <c r="G36" i="5"/>
  <c r="D36" i="5" s="1"/>
  <c r="G35" i="5"/>
  <c r="D35" i="5" s="1"/>
  <c r="E35" i="5" s="1"/>
  <c r="C34" i="5"/>
  <c r="B34" i="5"/>
  <c r="G33" i="5"/>
  <c r="D33" i="5" s="1"/>
  <c r="E33" i="5" s="1"/>
  <c r="G32" i="5"/>
  <c r="D32" i="5" s="1"/>
  <c r="E32" i="5" s="1"/>
  <c r="G31" i="5"/>
  <c r="D31" i="5" s="1"/>
  <c r="C30" i="5"/>
  <c r="B30" i="5"/>
  <c r="G29" i="5"/>
  <c r="D29" i="5" s="1"/>
  <c r="E29" i="5" s="1"/>
  <c r="G28" i="5"/>
  <c r="D28" i="5" s="1"/>
  <c r="E28" i="5" s="1"/>
  <c r="G27" i="5"/>
  <c r="D27" i="5" s="1"/>
  <c r="E27" i="5" s="1"/>
  <c r="G25" i="5"/>
  <c r="D25" i="5" s="1"/>
  <c r="E25" i="5" s="1"/>
  <c r="G24" i="5"/>
  <c r="D24" i="5" s="1"/>
  <c r="B22" i="5"/>
  <c r="G21" i="5"/>
  <c r="D21" i="5" s="1"/>
  <c r="E21" i="5" s="1"/>
  <c r="G20" i="5"/>
  <c r="D20" i="5" s="1"/>
  <c r="E20" i="5" s="1"/>
  <c r="G19" i="5"/>
  <c r="D19" i="5" s="1"/>
  <c r="E19" i="5" s="1"/>
  <c r="G18" i="5"/>
  <c r="D18" i="5" s="1"/>
  <c r="E18" i="5" s="1"/>
  <c r="G17" i="5"/>
  <c r="D17" i="5" s="1"/>
  <c r="C16" i="5"/>
  <c r="B16" i="5"/>
  <c r="G15" i="5"/>
  <c r="G14" i="5"/>
  <c r="D14" i="5" s="1"/>
  <c r="E14" i="5" s="1"/>
  <c r="G13" i="5"/>
  <c r="D13" i="5" s="1"/>
  <c r="C12" i="5"/>
  <c r="B12" i="5"/>
  <c r="G59" i="4"/>
  <c r="D59" i="4" s="1"/>
  <c r="E59" i="4" s="1"/>
  <c r="G58" i="4"/>
  <c r="D58" i="4" s="1"/>
  <c r="E58" i="4" s="1"/>
  <c r="G57" i="4"/>
  <c r="D57" i="4" s="1"/>
  <c r="E57" i="4" s="1"/>
  <c r="C56" i="4"/>
  <c r="B56" i="4"/>
  <c r="G55" i="4"/>
  <c r="D55" i="4"/>
  <c r="E55" i="4" s="1"/>
  <c r="G54" i="4"/>
  <c r="D54" i="4" s="1"/>
  <c r="G53" i="4"/>
  <c r="D53" i="4" s="1"/>
  <c r="E53" i="4" s="1"/>
  <c r="C52" i="4"/>
  <c r="B52" i="4"/>
  <c r="G51" i="4"/>
  <c r="D51" i="4" s="1"/>
  <c r="E51" i="4" s="1"/>
  <c r="G50" i="4"/>
  <c r="D50" i="4" s="1"/>
  <c r="E50" i="4" s="1"/>
  <c r="G49" i="4"/>
  <c r="D49" i="4" s="1"/>
  <c r="E49" i="4" s="1"/>
  <c r="G48" i="4"/>
  <c r="D48" i="4" s="1"/>
  <c r="E48" i="4" s="1"/>
  <c r="G47" i="4"/>
  <c r="D47" i="4" s="1"/>
  <c r="C46" i="4"/>
  <c r="B46" i="4"/>
  <c r="G45" i="4"/>
  <c r="D45" i="4" s="1"/>
  <c r="E45" i="4" s="1"/>
  <c r="G44" i="4"/>
  <c r="D44" i="4" s="1"/>
  <c r="E44" i="4" s="1"/>
  <c r="G43" i="4"/>
  <c r="D43" i="4" s="1"/>
  <c r="E43" i="4" s="1"/>
  <c r="G42" i="4"/>
  <c r="D42" i="4" s="1"/>
  <c r="E42" i="4" s="1"/>
  <c r="G41" i="4"/>
  <c r="D41" i="4" s="1"/>
  <c r="C40" i="4"/>
  <c r="B40" i="4"/>
  <c r="G39" i="4"/>
  <c r="D39" i="4" s="1"/>
  <c r="E39" i="4" s="1"/>
  <c r="G38" i="4"/>
  <c r="D38" i="4" s="1"/>
  <c r="E38" i="4" s="1"/>
  <c r="G37" i="4"/>
  <c r="D37" i="4" s="1"/>
  <c r="E37" i="4" s="1"/>
  <c r="G36" i="4"/>
  <c r="D36" i="4" s="1"/>
  <c r="E36" i="4" s="1"/>
  <c r="G35" i="4"/>
  <c r="C34" i="4"/>
  <c r="B34" i="4"/>
  <c r="G33" i="4"/>
  <c r="D33" i="4" s="1"/>
  <c r="E33" i="4" s="1"/>
  <c r="G32" i="4"/>
  <c r="D32" i="4" s="1"/>
  <c r="E32" i="4" s="1"/>
  <c r="G31" i="4"/>
  <c r="C30" i="4"/>
  <c r="B30" i="4"/>
  <c r="G29" i="4"/>
  <c r="D29" i="4" s="1"/>
  <c r="E29" i="4" s="1"/>
  <c r="G28" i="4"/>
  <c r="D28" i="4" s="1"/>
  <c r="E28" i="4" s="1"/>
  <c r="G27" i="4"/>
  <c r="D27" i="4" s="1"/>
  <c r="E27" i="4" s="1"/>
  <c r="G26" i="4"/>
  <c r="D26" i="4" s="1"/>
  <c r="E26" i="4" s="1"/>
  <c r="G25" i="4"/>
  <c r="D25" i="4" s="1"/>
  <c r="E25" i="4" s="1"/>
  <c r="G24" i="4"/>
  <c r="D24" i="4" s="1"/>
  <c r="E24" i="4" s="1"/>
  <c r="G23" i="4"/>
  <c r="D23" i="4" s="1"/>
  <c r="C22" i="4"/>
  <c r="B22" i="4"/>
  <c r="G21" i="4"/>
  <c r="D21" i="4" s="1"/>
  <c r="E21" i="4" s="1"/>
  <c r="G20" i="4"/>
  <c r="D20" i="4" s="1"/>
  <c r="E20" i="4" s="1"/>
  <c r="G19" i="4"/>
  <c r="D19" i="4" s="1"/>
  <c r="E19" i="4" s="1"/>
  <c r="G18" i="4"/>
  <c r="D18" i="4" s="1"/>
  <c r="E18" i="4" s="1"/>
  <c r="G17" i="4"/>
  <c r="D17" i="4" s="1"/>
  <c r="C16" i="4"/>
  <c r="B16" i="4"/>
  <c r="G15" i="4"/>
  <c r="D15" i="4" s="1"/>
  <c r="E15" i="4" s="1"/>
  <c r="G14" i="4"/>
  <c r="D14" i="4" s="1"/>
  <c r="E14" i="4" s="1"/>
  <c r="G13" i="4"/>
  <c r="C12" i="4"/>
  <c r="B12" i="4"/>
  <c r="G60" i="2"/>
  <c r="D60" i="2" s="1"/>
  <c r="E60" i="2" s="1"/>
  <c r="G59" i="2"/>
  <c r="D59" i="2" s="1"/>
  <c r="E59" i="2" s="1"/>
  <c r="G58" i="2"/>
  <c r="D58" i="2" s="1"/>
  <c r="E58" i="2" s="1"/>
  <c r="C57" i="2"/>
  <c r="B57" i="2"/>
  <c r="G56" i="2"/>
  <c r="D56" i="2" s="1"/>
  <c r="E56" i="2" s="1"/>
  <c r="G55" i="2"/>
  <c r="D55" i="2" s="1"/>
  <c r="E55" i="2" s="1"/>
  <c r="G54" i="2"/>
  <c r="D54" i="2" s="1"/>
  <c r="C53" i="2"/>
  <c r="B53" i="2"/>
  <c r="G52" i="2"/>
  <c r="D52" i="2" s="1"/>
  <c r="E52" i="2" s="1"/>
  <c r="G51" i="2"/>
  <c r="D51" i="2" s="1"/>
  <c r="E51" i="2" s="1"/>
  <c r="G50" i="2"/>
  <c r="D50" i="2" s="1"/>
  <c r="E50" i="2" s="1"/>
  <c r="G49" i="2"/>
  <c r="D49" i="2" s="1"/>
  <c r="E49" i="2" s="1"/>
  <c r="G48" i="2"/>
  <c r="C47" i="2"/>
  <c r="B47" i="2"/>
  <c r="G46" i="2"/>
  <c r="D46" i="2" s="1"/>
  <c r="E46" i="2" s="1"/>
  <c r="G45" i="2"/>
  <c r="D45" i="2" s="1"/>
  <c r="E45" i="2" s="1"/>
  <c r="G44" i="2"/>
  <c r="D44" i="2" s="1"/>
  <c r="E44" i="2" s="1"/>
  <c r="G43" i="2"/>
  <c r="D43" i="2" s="1"/>
  <c r="E43" i="2" s="1"/>
  <c r="G42" i="2"/>
  <c r="D42" i="2" s="1"/>
  <c r="C41" i="2"/>
  <c r="B41" i="2"/>
  <c r="G40" i="2"/>
  <c r="D40" i="2" s="1"/>
  <c r="E40" i="2" s="1"/>
  <c r="G39" i="2"/>
  <c r="D39" i="2" s="1"/>
  <c r="E39" i="2" s="1"/>
  <c r="G38" i="2"/>
  <c r="D38" i="2" s="1"/>
  <c r="E38" i="2" s="1"/>
  <c r="G37" i="2"/>
  <c r="D37" i="2" s="1"/>
  <c r="E37" i="2" s="1"/>
  <c r="G36" i="2"/>
  <c r="C35" i="2"/>
  <c r="B35" i="2"/>
  <c r="G34" i="2"/>
  <c r="D34" i="2" s="1"/>
  <c r="E34" i="2" s="1"/>
  <c r="G33" i="2"/>
  <c r="D33" i="2" s="1"/>
  <c r="E33" i="2" s="1"/>
  <c r="G32" i="2"/>
  <c r="C31" i="2"/>
  <c r="B31" i="2"/>
  <c r="G30" i="2"/>
  <c r="D30" i="2" s="1"/>
  <c r="E30" i="2" s="1"/>
  <c r="G28" i="2"/>
  <c r="D28" i="2" s="1"/>
  <c r="E28" i="2" s="1"/>
  <c r="G27" i="2"/>
  <c r="D27" i="2" s="1"/>
  <c r="E27" i="2" s="1"/>
  <c r="G26" i="2"/>
  <c r="D26" i="2" s="1"/>
  <c r="E26" i="2" s="1"/>
  <c r="G25" i="2"/>
  <c r="D25" i="2" s="1"/>
  <c r="E25" i="2" s="1"/>
  <c r="G24" i="2"/>
  <c r="D24" i="2" s="1"/>
  <c r="E24" i="2" s="1"/>
  <c r="G23" i="2"/>
  <c r="C22" i="2"/>
  <c r="B22" i="2"/>
  <c r="G21" i="2"/>
  <c r="D21" i="2" s="1"/>
  <c r="E21" i="2" s="1"/>
  <c r="G20" i="2"/>
  <c r="D20" i="2" s="1"/>
  <c r="E20" i="2" s="1"/>
  <c r="G19" i="2"/>
  <c r="D19" i="2" s="1"/>
  <c r="E19" i="2" s="1"/>
  <c r="G18" i="2"/>
  <c r="D18" i="2" s="1"/>
  <c r="E18" i="2" s="1"/>
  <c r="G17" i="2"/>
  <c r="C16" i="2"/>
  <c r="B16" i="2"/>
  <c r="G15" i="2"/>
  <c r="D15" i="2" s="1"/>
  <c r="E15" i="2" s="1"/>
  <c r="G14" i="2"/>
  <c r="D14" i="2" s="1"/>
  <c r="E14" i="2" s="1"/>
  <c r="G13" i="2"/>
  <c r="G12" i="2" s="1"/>
  <c r="C12" i="2"/>
  <c r="B12" i="2"/>
  <c r="G49" i="1"/>
  <c r="D49" i="1" s="1"/>
  <c r="E49" i="1" s="1"/>
  <c r="G50" i="1"/>
  <c r="D50" i="1" s="1"/>
  <c r="E50" i="1" s="1"/>
  <c r="G51" i="1"/>
  <c r="D51" i="1" s="1"/>
  <c r="E51" i="1" s="1"/>
  <c r="G44" i="1"/>
  <c r="D44" i="1" s="1"/>
  <c r="E44" i="1" s="1"/>
  <c r="G45" i="1"/>
  <c r="D45" i="1" s="1"/>
  <c r="E45" i="1" s="1"/>
  <c r="G37" i="1"/>
  <c r="D37" i="1" s="1"/>
  <c r="E37" i="1" s="1"/>
  <c r="G38" i="1"/>
  <c r="D38" i="1" s="1"/>
  <c r="E38" i="1" s="1"/>
  <c r="G39" i="1"/>
  <c r="D39" i="1" s="1"/>
  <c r="E39" i="1" s="1"/>
  <c r="G24" i="1"/>
  <c r="D24" i="1" s="1"/>
  <c r="G25" i="1"/>
  <c r="D25" i="1" s="1"/>
  <c r="E25" i="1" s="1"/>
  <c r="G26" i="1"/>
  <c r="D26" i="1" s="1"/>
  <c r="E26" i="1" s="1"/>
  <c r="G27" i="1"/>
  <c r="D27" i="1" s="1"/>
  <c r="E27" i="1" s="1"/>
  <c r="G28" i="1"/>
  <c r="D28" i="1" s="1"/>
  <c r="E28" i="1" s="1"/>
  <c r="G29" i="1"/>
  <c r="D29" i="1" s="1"/>
  <c r="E29" i="1" s="1"/>
  <c r="G18" i="1"/>
  <c r="G19" i="1"/>
  <c r="D19" i="1" s="1"/>
  <c r="E19" i="1" s="1"/>
  <c r="G20" i="1"/>
  <c r="D20" i="1" s="1"/>
  <c r="E20" i="1" s="1"/>
  <c r="G21" i="1"/>
  <c r="G17" i="1"/>
  <c r="C56" i="1"/>
  <c r="C52" i="1"/>
  <c r="C46" i="1"/>
  <c r="C40" i="1"/>
  <c r="C34" i="1"/>
  <c r="C30" i="1"/>
  <c r="C22" i="1"/>
  <c r="C16" i="1"/>
  <c r="B34" i="1"/>
  <c r="G43" i="1"/>
  <c r="D43" i="1" s="1"/>
  <c r="E43" i="1" s="1"/>
  <c r="G52" i="8" l="1"/>
  <c r="D55" i="8"/>
  <c r="E55" i="8" s="1"/>
  <c r="G40" i="8"/>
  <c r="G16" i="8"/>
  <c r="G56" i="8"/>
  <c r="G46" i="8"/>
  <c r="B60" i="8"/>
  <c r="G56" i="7"/>
  <c r="G46" i="7"/>
  <c r="D56" i="7"/>
  <c r="E56" i="7" s="1"/>
  <c r="G12" i="5"/>
  <c r="B60" i="5"/>
  <c r="B60" i="4"/>
  <c r="G30" i="8"/>
  <c r="D19" i="8"/>
  <c r="E19" i="8" s="1"/>
  <c r="D32" i="8"/>
  <c r="E32" i="8" s="1"/>
  <c r="E41" i="8"/>
  <c r="D40" i="8"/>
  <c r="E40" i="8" s="1"/>
  <c r="E14" i="8"/>
  <c r="D12" i="8"/>
  <c r="E23" i="8"/>
  <c r="D22" i="8"/>
  <c r="E22" i="8" s="1"/>
  <c r="E47" i="8"/>
  <c r="D46" i="8"/>
  <c r="E46" i="8" s="1"/>
  <c r="E57" i="8"/>
  <c r="D56" i="8"/>
  <c r="E56" i="8" s="1"/>
  <c r="D52" i="8"/>
  <c r="E52" i="8" s="1"/>
  <c r="E53" i="8"/>
  <c r="E17" i="8"/>
  <c r="E35" i="8"/>
  <c r="D34" i="8"/>
  <c r="E34" i="8" s="1"/>
  <c r="G22" i="8"/>
  <c r="G34" i="8"/>
  <c r="G12" i="8"/>
  <c r="D34" i="7"/>
  <c r="E34" i="7" s="1"/>
  <c r="B60" i="7"/>
  <c r="G34" i="7"/>
  <c r="G52" i="7"/>
  <c r="G16" i="7"/>
  <c r="D22" i="7"/>
  <c r="E22" i="7" s="1"/>
  <c r="G12" i="7"/>
  <c r="G22" i="7"/>
  <c r="G40" i="7"/>
  <c r="D47" i="7"/>
  <c r="D46" i="7" s="1"/>
  <c r="E46" i="7" s="1"/>
  <c r="G30" i="7"/>
  <c r="E31" i="7"/>
  <c r="D30" i="7"/>
  <c r="E30" i="7" s="1"/>
  <c r="E53" i="7"/>
  <c r="D12" i="7"/>
  <c r="E14" i="7"/>
  <c r="D16" i="7"/>
  <c r="E16" i="7" s="1"/>
  <c r="E23" i="7"/>
  <c r="E58" i="7"/>
  <c r="D42" i="7"/>
  <c r="D54" i="7"/>
  <c r="E54" i="7" s="1"/>
  <c r="E35" i="7"/>
  <c r="G16" i="2"/>
  <c r="B61" i="2"/>
  <c r="G35" i="2"/>
  <c r="G47" i="2"/>
  <c r="G57" i="2"/>
  <c r="D48" i="2"/>
  <c r="D47" i="2" s="1"/>
  <c r="E47" i="2" s="1"/>
  <c r="D36" i="2"/>
  <c r="E36" i="2" s="1"/>
  <c r="C22" i="5"/>
  <c r="E17" i="5"/>
  <c r="D16" i="5"/>
  <c r="E16" i="5" s="1"/>
  <c r="E31" i="5"/>
  <c r="D30" i="5"/>
  <c r="E30" i="5" s="1"/>
  <c r="E41" i="5"/>
  <c r="D40" i="5"/>
  <c r="E40" i="5" s="1"/>
  <c r="D34" i="5"/>
  <c r="E34" i="5" s="1"/>
  <c r="E36" i="5"/>
  <c r="E57" i="5"/>
  <c r="D56" i="5"/>
  <c r="E56" i="5" s="1"/>
  <c r="D46" i="5"/>
  <c r="E46" i="5" s="1"/>
  <c r="E47" i="5"/>
  <c r="E53" i="5"/>
  <c r="D52" i="5"/>
  <c r="E52" i="5" s="1"/>
  <c r="D22" i="5"/>
  <c r="E22" i="5" s="1"/>
  <c r="E24" i="5"/>
  <c r="E13" i="5"/>
  <c r="G22" i="5"/>
  <c r="G34" i="5"/>
  <c r="G46" i="5"/>
  <c r="G30" i="5"/>
  <c r="G56" i="5"/>
  <c r="G16" i="5"/>
  <c r="G40" i="5"/>
  <c r="G52" i="5"/>
  <c r="D15" i="5"/>
  <c r="E15" i="5" s="1"/>
  <c r="G30" i="4"/>
  <c r="D31" i="4"/>
  <c r="E31" i="4" s="1"/>
  <c r="D46" i="4"/>
  <c r="E46" i="4" s="1"/>
  <c r="G46" i="4"/>
  <c r="G52" i="4"/>
  <c r="G56" i="4"/>
  <c r="G34" i="4"/>
  <c r="G22" i="4"/>
  <c r="D35" i="4"/>
  <c r="E35" i="4" s="1"/>
  <c r="G12" i="4"/>
  <c r="D22" i="4"/>
  <c r="E22" i="4" s="1"/>
  <c r="D52" i="4"/>
  <c r="E52" i="4" s="1"/>
  <c r="E54" i="4"/>
  <c r="E17" i="4"/>
  <c r="D16" i="4"/>
  <c r="E16" i="4" s="1"/>
  <c r="E41" i="4"/>
  <c r="D40" i="4"/>
  <c r="E40" i="4" s="1"/>
  <c r="D13" i="4"/>
  <c r="E47" i="4"/>
  <c r="D56" i="4"/>
  <c r="E56" i="4" s="1"/>
  <c r="G16" i="4"/>
  <c r="G40" i="4"/>
  <c r="E23" i="4"/>
  <c r="G22" i="2"/>
  <c r="D13" i="2"/>
  <c r="D12" i="2" s="1"/>
  <c r="G31" i="2"/>
  <c r="D32" i="2"/>
  <c r="D23" i="2"/>
  <c r="E23" i="2" s="1"/>
  <c r="E42" i="2"/>
  <c r="D41" i="2"/>
  <c r="E41" i="2" s="1"/>
  <c r="E54" i="2"/>
  <c r="D53" i="2"/>
  <c r="E53" i="2" s="1"/>
  <c r="D57" i="2"/>
  <c r="E57" i="2" s="1"/>
  <c r="G41" i="2"/>
  <c r="G53" i="2"/>
  <c r="D17" i="2"/>
  <c r="E24" i="1"/>
  <c r="G13" i="1"/>
  <c r="B56" i="1"/>
  <c r="B52" i="1"/>
  <c r="B46" i="1"/>
  <c r="B40" i="1"/>
  <c r="B30" i="1"/>
  <c r="B22" i="1"/>
  <c r="B16" i="1"/>
  <c r="G55" i="1"/>
  <c r="D55" i="1" s="1"/>
  <c r="E55" i="1" s="1"/>
  <c r="G59" i="1"/>
  <c r="D59" i="1" s="1"/>
  <c r="E59" i="1" s="1"/>
  <c r="G58" i="1"/>
  <c r="D58" i="1" s="1"/>
  <c r="E58" i="1" s="1"/>
  <c r="G57" i="1"/>
  <c r="G54" i="1"/>
  <c r="D54" i="1" s="1"/>
  <c r="E54" i="1" s="1"/>
  <c r="G53" i="1"/>
  <c r="G48" i="1"/>
  <c r="D48" i="1" s="1"/>
  <c r="E48" i="1" s="1"/>
  <c r="G47" i="1"/>
  <c r="G42" i="1"/>
  <c r="D42" i="1" s="1"/>
  <c r="E42" i="1" s="1"/>
  <c r="G41" i="1"/>
  <c r="G36" i="1"/>
  <c r="D36" i="1" s="1"/>
  <c r="E36" i="1" s="1"/>
  <c r="G35" i="1"/>
  <c r="G33" i="1"/>
  <c r="D33" i="1" s="1"/>
  <c r="E33" i="1" s="1"/>
  <c r="G32" i="1"/>
  <c r="D32" i="1" s="1"/>
  <c r="G31" i="1"/>
  <c r="D31" i="1" s="1"/>
  <c r="E47" i="7" l="1"/>
  <c r="D13" i="1"/>
  <c r="B60" i="1"/>
  <c r="D16" i="8"/>
  <c r="E16" i="8" s="1"/>
  <c r="D30" i="8"/>
  <c r="E30" i="8" s="1"/>
  <c r="G60" i="8"/>
  <c r="E12" i="8"/>
  <c r="G60" i="7"/>
  <c r="E12" i="7"/>
  <c r="D40" i="7"/>
  <c r="E40" i="7" s="1"/>
  <c r="E42" i="7"/>
  <c r="D52" i="7"/>
  <c r="E52" i="7" s="1"/>
  <c r="D35" i="2"/>
  <c r="E35" i="2" s="1"/>
  <c r="E48" i="2"/>
  <c r="E13" i="2"/>
  <c r="G60" i="5"/>
  <c r="D12" i="5"/>
  <c r="D30" i="4"/>
  <c r="E30" i="4" s="1"/>
  <c r="G60" i="4"/>
  <c r="D34" i="4"/>
  <c r="E34" i="4" s="1"/>
  <c r="D12" i="4"/>
  <c r="E13" i="4"/>
  <c r="G61" i="2"/>
  <c r="D22" i="2"/>
  <c r="E22" i="2" s="1"/>
  <c r="D31" i="2"/>
  <c r="E31" i="2" s="1"/>
  <c r="E32" i="2"/>
  <c r="E17" i="2"/>
  <c r="D16" i="2"/>
  <c r="E16" i="2" s="1"/>
  <c r="E12" i="2"/>
  <c r="E32" i="1"/>
  <c r="D53" i="1"/>
  <c r="G52" i="1"/>
  <c r="D35" i="1"/>
  <c r="D34" i="1" s="1"/>
  <c r="E34" i="1" s="1"/>
  <c r="G34" i="1"/>
  <c r="D47" i="1"/>
  <c r="D46" i="1" s="1"/>
  <c r="E46" i="1" s="1"/>
  <c r="G46" i="1"/>
  <c r="D57" i="1"/>
  <c r="G56" i="1"/>
  <c r="D41" i="1"/>
  <c r="G40" i="1"/>
  <c r="G30" i="1"/>
  <c r="E31" i="1"/>
  <c r="D60" i="8" l="1"/>
  <c r="D60" i="7"/>
  <c r="D60" i="5"/>
  <c r="E12" i="5"/>
  <c r="E35" i="1"/>
  <c r="D60" i="4"/>
  <c r="E12" i="4"/>
  <c r="D61" i="2"/>
  <c r="D30" i="1"/>
  <c r="E30" i="1" s="1"/>
  <c r="E57" i="1"/>
  <c r="D56" i="1"/>
  <c r="E56" i="1" s="1"/>
  <c r="E53" i="1"/>
  <c r="D52" i="1"/>
  <c r="E52" i="1" s="1"/>
  <c r="E41" i="1"/>
  <c r="D40" i="1"/>
  <c r="E40" i="1" s="1"/>
  <c r="E47" i="1"/>
  <c r="D18" i="1" l="1"/>
  <c r="E13" i="1"/>
  <c r="E18" i="1" l="1"/>
  <c r="G23" i="1"/>
  <c r="D21" i="1"/>
  <c r="E21" i="1" s="1"/>
  <c r="G15" i="1"/>
  <c r="D15" i="1" s="1"/>
  <c r="G14" i="1"/>
  <c r="G12" i="1" s="1"/>
  <c r="G22" i="1" l="1"/>
  <c r="D23" i="1"/>
  <c r="E15" i="1"/>
  <c r="D17" i="1"/>
  <c r="E17" i="1" s="1"/>
  <c r="G16" i="1"/>
  <c r="D14" i="1"/>
  <c r="E14" i="1" l="1"/>
  <c r="D12" i="1"/>
  <c r="E12" i="1" s="1"/>
  <c r="D16" i="1"/>
  <c r="E16" i="1" s="1"/>
  <c r="E23" i="1"/>
  <c r="D22" i="1"/>
  <c r="E22" i="1" s="1"/>
  <c r="G60" i="1"/>
  <c r="D60" i="1" l="1"/>
</calcChain>
</file>

<file path=xl/sharedStrings.xml><?xml version="1.0" encoding="utf-8"?>
<sst xmlns="http://schemas.openxmlformats.org/spreadsheetml/2006/main" count="480" uniqueCount="114">
  <si>
    <t xml:space="preserve">Pre prijímateľov dotácie projektov SlovakAid: ak chcete požiadať SAMRS o presuny v rozpočte, použite tento formulár. </t>
  </si>
  <si>
    <r>
      <t xml:space="preserve">Posledný schválený rozpočet*
</t>
    </r>
    <r>
      <rPr>
        <i/>
        <sz val="11"/>
        <rFont val="Calibri"/>
        <family val="2"/>
        <charset val="238"/>
      </rPr>
      <t>(neuvádzať oznámený rozpočet)</t>
    </r>
  </si>
  <si>
    <t>Posledný oznámený rozpočet**</t>
  </si>
  <si>
    <r>
      <t xml:space="preserve">Navrhovaná zmena  voči schválenému </t>
    </r>
    <r>
      <rPr>
        <i/>
        <sz val="11"/>
        <color theme="1"/>
        <rFont val="Calibri"/>
        <family val="2"/>
        <charset val="238"/>
      </rPr>
      <t>(nevypĺňať manuálne)</t>
    </r>
  </si>
  <si>
    <r>
      <t xml:space="preserve">Navrhovaná zmena v % voči schválenému
</t>
    </r>
    <r>
      <rPr>
        <i/>
        <sz val="11"/>
        <color theme="1"/>
        <rFont val="Calibri"/>
        <family val="2"/>
        <charset val="238"/>
      </rPr>
      <t>(nevypĺňať manuálne)</t>
    </r>
  </si>
  <si>
    <r>
      <t xml:space="preserve">Navrhovaný žiadaný  rozpočet vrátane oznámených zmien v rozpočte 
</t>
    </r>
    <r>
      <rPr>
        <i/>
        <sz val="11"/>
        <color theme="1"/>
        <rFont val="Calibri"/>
        <family val="2"/>
        <charset val="238"/>
      </rPr>
      <t>(nevypĺňať manuálne)</t>
    </r>
  </si>
  <si>
    <t>1.1.1. Skupina</t>
  </si>
  <si>
    <t>1.1.2 Skupina</t>
  </si>
  <si>
    <t>1.1.3 Skupina</t>
  </si>
  <si>
    <t>1.1.4. Skupina</t>
  </si>
  <si>
    <t>1.1.5 Skupina</t>
  </si>
  <si>
    <t>1.1.6. Skupina</t>
  </si>
  <si>
    <t>1.1.7 Skupina</t>
  </si>
  <si>
    <t>2.1.1. Skupina</t>
  </si>
  <si>
    <t>2.1.1.02 Položka</t>
  </si>
  <si>
    <t>2.1.1.03 Položka</t>
  </si>
  <si>
    <t>2.1.2 Skupina</t>
  </si>
  <si>
    <t>2.1.2.02 Položka</t>
  </si>
  <si>
    <t>2.1.2.03 Položka</t>
  </si>
  <si>
    <t>TOTAL</t>
  </si>
  <si>
    <t xml:space="preserve">Podpis prijímateľa </t>
  </si>
  <si>
    <t xml:space="preserve">Ja, dolu podpísaný/á, potvrdzujem, že informácie uvedené v tejto žiadosti o presun v rozpočte sú správne a v súlade so skutočnosťou. </t>
  </si>
  <si>
    <t>Miesto: Dátum (dd-mm-rrrr):</t>
  </si>
  <si>
    <t>Názov organizácie prijímateľa:</t>
  </si>
  <si>
    <t>Meno a priezvisko štatutárneho zástupcu:</t>
  </si>
  <si>
    <t xml:space="preserve">Podpis: </t>
  </si>
  <si>
    <t>Prijímateľ vypĺňa len žlté políčka</t>
  </si>
  <si>
    <r>
      <t xml:space="preserve">*Posledný schválený rozpočet znamená rozpočet, ktorý prešiel písomným odsúhlasením zo strany SAMRS. Účelom tohto stĺpca je výpočet % zmeny skupiny v stĺpci E v zmysle Finančnej príručky kapitoly </t>
    </r>
    <r>
      <rPr>
        <i/>
        <sz val="11"/>
        <color theme="1"/>
        <rFont val="Calibri"/>
        <family val="2"/>
        <charset val="238"/>
      </rPr>
      <t>"7.1.2 Zmeny v rozpočte, ktoré vyžadujú schválenie SAMRS"</t>
    </r>
    <r>
      <rPr>
        <sz val="11"/>
        <color theme="1"/>
        <rFont val="Calibri"/>
        <family val="2"/>
        <charset val="238"/>
      </rPr>
      <t>.</t>
    </r>
  </si>
  <si>
    <r>
      <t xml:space="preserve">**Posledný oznámený rozpočet znamená rozpočet, ktorý NEprešiel písomným odsúhlasením zo strany SAMRS, bol upravený na základe oznámenia o zmene v zmysle Finančnej príručky kapitoly </t>
    </r>
    <r>
      <rPr>
        <i/>
        <sz val="11"/>
        <color theme="1"/>
        <rFont val="Calibri"/>
        <family val="2"/>
        <charset val="238"/>
      </rPr>
      <t>"7.1.1 Zmeny v rozpočte, ktoré nevyžadujú schválenie SAMRS"</t>
    </r>
  </si>
  <si>
    <t>1.1.1.01 Položka - Expert 1</t>
  </si>
  <si>
    <t>1.1.1.02 Položka - Expert 2</t>
  </si>
  <si>
    <t>1.1.1.03 Položka - Expert 3</t>
  </si>
  <si>
    <t>1.1.2.01 Položka - letenka</t>
  </si>
  <si>
    <t>1.1.2.02 Položka - stravné</t>
  </si>
  <si>
    <t>1.1.2.03 Položka - ubytovanie</t>
  </si>
  <si>
    <t>1.1.2.04 Položka - cestovné náklady v mieste realizácie projektu</t>
  </si>
  <si>
    <t>1.1.2.05 Položka - ostatné cestovné náklady</t>
  </si>
  <si>
    <t>1.1.3.01 Položka - údržba zariadení na pitnú vodu</t>
  </si>
  <si>
    <t>1.1.3.02 Položka - čistenie kanalizácie</t>
  </si>
  <si>
    <t>1.1.3.03 Položka - údržba solárnych panelov</t>
  </si>
  <si>
    <t>1.1.3.04 Položka - PR v krajine realizácie projektu</t>
  </si>
  <si>
    <t>1.1.3.05 Položka - mediálne výstupy</t>
  </si>
  <si>
    <t>1.1.3.06 Položka - prenájom priestorov</t>
  </si>
  <si>
    <t>1.1.3.07 Položka - prekladateľské služby</t>
  </si>
  <si>
    <t>1.1.4.01 Položka - stoly</t>
  </si>
  <si>
    <t>1.1.4.02 Položka - stoličky</t>
  </si>
  <si>
    <t>1.1.4.03 Položka - skrine</t>
  </si>
  <si>
    <t>1.1.5.01 Položka - inštalácia solárnych panelov</t>
  </si>
  <si>
    <t>1.1.5.02 Položka - výstavba sociálnych zariadení</t>
  </si>
  <si>
    <t>1.1.5.03 Položka - vybavenie sociálnych zariadení</t>
  </si>
  <si>
    <t>1.1.5.04 Položka - zdravotnícky materiál</t>
  </si>
  <si>
    <t>1.1.5.05 Položka - lieky</t>
  </si>
  <si>
    <t>1.1.6.01 Položka - Projektový manažér</t>
  </si>
  <si>
    <t>1.1.6.02 Položka - Finančný manažér</t>
  </si>
  <si>
    <t>1.1.6.03 Položka - Asistent projektového manažéra</t>
  </si>
  <si>
    <t>1.1.6.04 Položka - Projektový manažér v mieste realizácie projektu</t>
  </si>
  <si>
    <t>1.1.6.05 Položka - Finančný manažér v mieste realizácie projektu</t>
  </si>
  <si>
    <t>1.1.7.01 Položka - letenka</t>
  </si>
  <si>
    <t>1.1.7.02 Položka - stravné</t>
  </si>
  <si>
    <t>1.1.7.03 Položka - ubytovanie</t>
  </si>
  <si>
    <t>1.1.7.04 Položka - cestovné náklady v mieste realizácie projektu</t>
  </si>
  <si>
    <t>1.1.7.05 Položka - ostatné cestovné náklady</t>
  </si>
  <si>
    <t>2.1.1.01 Položka - paušál</t>
  </si>
  <si>
    <t>2.1.2.01 Položka - paušál</t>
  </si>
  <si>
    <r>
      <t xml:space="preserve">1.1.3.08 Položka - prenájom vozidla </t>
    </r>
    <r>
      <rPr>
        <i/>
        <sz val="11"/>
        <color theme="3" tint="0.499984740745262"/>
        <rFont val="Calibri"/>
        <family val="2"/>
        <charset val="238"/>
      </rPr>
      <t>(NOVÁ POLOŽKA)</t>
    </r>
  </si>
  <si>
    <r>
      <t xml:space="preserve">1.1.4.01 Položka - stoly </t>
    </r>
    <r>
      <rPr>
        <i/>
        <sz val="11"/>
        <color theme="3" tint="0.499984740745262"/>
        <rFont val="Calibri"/>
        <family val="2"/>
        <charset val="238"/>
      </rPr>
      <t>(ZRUŠENÁ POLOŽKA)</t>
    </r>
  </si>
  <si>
    <t>PRÍKLAD ŽIADANÉHO PRESUNU V ROZPOČTE</t>
  </si>
  <si>
    <t>PRÍKLAD OZNÁMENÉHO PRESUNU V ROZPOČTE</t>
  </si>
  <si>
    <t>PROJEKT č. SAMRS/202X/XX/X/X</t>
  </si>
  <si>
    <t>otázka</t>
  </si>
  <si>
    <t>možnosť 1</t>
  </si>
  <si>
    <t>možnosť 2</t>
  </si>
  <si>
    <t>v rámci skupiny</t>
  </si>
  <si>
    <t>medzi skupinami</t>
  </si>
  <si>
    <t>výsledok 1</t>
  </si>
  <si>
    <t>výsledok 2</t>
  </si>
  <si>
    <t>otázka číslo</t>
  </si>
  <si>
    <t>otvorí sa okno s otázkou č.2</t>
  </si>
  <si>
    <t>oznamovali sme</t>
  </si>
  <si>
    <t>žiadali sme</t>
  </si>
  <si>
    <t>otvorí sa okno s otázkou č.3</t>
  </si>
  <si>
    <t>Presahuje vaša zmena v rozpočte 15% objemu skupiny?</t>
  </si>
  <si>
    <t>áno</t>
  </si>
  <si>
    <t>nie</t>
  </si>
  <si>
    <t>otvorí sa okno s otázkou č.4</t>
  </si>
  <si>
    <t>-</t>
  </si>
  <si>
    <t>neoznamovali sme</t>
  </si>
  <si>
    <t>možnosť 3</t>
  </si>
  <si>
    <t>výsledok 3</t>
  </si>
  <si>
    <t>Posledne ste v rozpočte vykonali nejakú zmenu? Oznamovali ste rozpočet, alebo ste SAMRS žiadali o zmenu rozpočtu?</t>
  </si>
  <si>
    <t>príklad je na karte Oznámenie_príklad_2</t>
  </si>
  <si>
    <t>príklad je na karte Oznámenie_príklad_1</t>
  </si>
  <si>
    <t>príklad je na karte Oznámenie_príklad_3</t>
  </si>
  <si>
    <t>príklad je na karte Žiadosť_príklad_4</t>
  </si>
  <si>
    <t>príklad je na karte Žiadosť_príklad_5</t>
  </si>
  <si>
    <t>vytváram/ruším položky</t>
  </si>
  <si>
    <t>ponechávam pôvodné položky</t>
  </si>
  <si>
    <t>príklad je na karte Žiadosť_príklad_6</t>
  </si>
  <si>
    <t>otvorí sa okno s otázkou č.1</t>
  </si>
  <si>
    <t>Ponechávate pôvodné položky alebo vytvárate nové položky/rušíte položky?</t>
  </si>
  <si>
    <t>Presúvate rozpočet medzi skupinami alebo v rámci skupiny?</t>
  </si>
  <si>
    <r>
      <rPr>
        <b/>
        <u/>
        <sz val="11"/>
        <color theme="3" tint="0.499984740745262"/>
        <rFont val="Calibri"/>
        <family val="2"/>
        <charset val="238"/>
      </rPr>
      <t>Príklad č.4:</t>
    </r>
    <r>
      <rPr>
        <sz val="11"/>
        <color theme="3" tint="0.499984740745262"/>
        <rFont val="Calibri"/>
        <family val="2"/>
        <charset val="238"/>
      </rPr>
      <t xml:space="preserve">
 - Dochádza k presunu medzi skupinami 1.1.3 do skupiny 1.1.4.
 - Zmena percentuálne nepresahuje 15%.
 - Od posledného schválenia rozpočtu prijímateľ neoznamoval nový rozpočet.
Prijímateľ dotácie </t>
    </r>
    <r>
      <rPr>
        <b/>
        <sz val="11"/>
        <color theme="3" tint="0.499984740745262"/>
        <rFont val="Calibri"/>
        <family val="2"/>
        <charset val="238"/>
      </rPr>
      <t>žiada SAMRS o schválenie rozpočtu.</t>
    </r>
  </si>
  <si>
    <r>
      <rPr>
        <b/>
        <u/>
        <sz val="11"/>
        <color theme="3" tint="0.499984740745262"/>
        <rFont val="Calibri"/>
        <family val="2"/>
        <charset val="238"/>
      </rPr>
      <t>Príklad č.5:</t>
    </r>
    <r>
      <rPr>
        <sz val="11"/>
        <color theme="3" tint="0.499984740745262"/>
        <rFont val="Calibri"/>
        <family val="2"/>
        <charset val="238"/>
      </rPr>
      <t xml:space="preserve">
 - Dochádza k presunu medzi skupinami 1.1.3 do skupiny 1.1.4.
 - Zmena percentuálne presahuje 15%.
 - Od posledného schválenia rozpočtu prijímateľ oznamoval nový rozpočet.
Prijímateľ dotácie </t>
    </r>
    <r>
      <rPr>
        <b/>
        <sz val="11"/>
        <color theme="3" tint="0.499984740745262"/>
        <rFont val="Calibri"/>
        <family val="2"/>
        <charset val="238"/>
      </rPr>
      <t>žiada SAMRS o schválenie rozpočtu.</t>
    </r>
  </si>
  <si>
    <r>
      <rPr>
        <b/>
        <u/>
        <sz val="11"/>
        <color theme="3" tint="0.499984740745262"/>
        <rFont val="Calibri"/>
        <family val="2"/>
        <charset val="238"/>
      </rPr>
      <t>Príklad č.6:</t>
    </r>
    <r>
      <rPr>
        <sz val="11"/>
        <color theme="3" tint="0.499984740745262"/>
        <rFont val="Calibri"/>
        <family val="2"/>
        <charset val="238"/>
      </rPr>
      <t xml:space="preserve">
 - Dochádza k vytváraniu nových položiek alebo rušeniu položiek.
            - V skupine 1.1.3 vznikla nová položky.
            - V skupine 1.1.4 bola položky zrušená.
</t>
    </r>
    <r>
      <rPr>
        <b/>
        <sz val="11"/>
        <color theme="3" tint="0.499984740745262"/>
        <rFont val="Calibri"/>
        <family val="2"/>
        <charset val="238"/>
      </rPr>
      <t xml:space="preserve">
</t>
    </r>
    <r>
      <rPr>
        <sz val="11"/>
        <color theme="3" tint="0.499984740745262"/>
        <rFont val="Calibri"/>
        <family val="2"/>
        <charset val="238"/>
      </rPr>
      <t>Prijímateľ dotácie</t>
    </r>
    <r>
      <rPr>
        <b/>
        <sz val="11"/>
        <color theme="3" tint="0.499984740745262"/>
        <rFont val="Calibri"/>
        <family val="2"/>
        <charset val="238"/>
      </rPr>
      <t xml:space="preserve"> žiada SAMRS o schválenie rozpočtu.</t>
    </r>
  </si>
  <si>
    <t>Navrhovaná zmena voči poslednému oznámenému***</t>
  </si>
  <si>
    <t>***Všetky kladné a záporné sumy musia dať súčet 0,00 €</t>
  </si>
  <si>
    <r>
      <t xml:space="preserve">*Posledný schválený rozpočet znamená rozpočet, ktorý prešiel písomným odsúhlasením zo strany SAMRS. Účelom tohto stĺpca je výpočet % zmeny skupiny v stĺpci E v zmysle Finančnej príručky kapitoly </t>
    </r>
    <r>
      <rPr>
        <i/>
        <sz val="11"/>
        <color theme="1"/>
        <rFont val="Calibri"/>
        <family val="2"/>
        <charset val="238"/>
      </rPr>
      <t>"7.1.2 Zmeny v rozpočte, ktoré vyžadujú schválenie SAMRS"</t>
    </r>
  </si>
  <si>
    <t>Opis a zdôvodnenie žiadosti o presun</t>
  </si>
  <si>
    <t>Uveďte detailný opis a dôvody, pre ktoré žiadate vykonanie presunu v rozpočte pre každú relevantnú položku. Ak sa zmena vzťahuje na aktivity, jednotky, pracovné pozície, poskytnite bližšie informácie.</t>
  </si>
  <si>
    <t>---</t>
  </si>
  <si>
    <r>
      <rPr>
        <b/>
        <i/>
        <u/>
        <sz val="11"/>
        <color theme="3" tint="0.499984740745262"/>
        <rFont val="Calibri"/>
        <family val="2"/>
        <charset val="238"/>
      </rPr>
      <t>Príklad č.2:</t>
    </r>
    <r>
      <rPr>
        <b/>
        <i/>
        <sz val="11"/>
        <color theme="3" tint="0.499984740745262"/>
        <rFont val="Calibri"/>
        <family val="2"/>
        <charset val="238"/>
      </rPr>
      <t xml:space="preserve">
</t>
    </r>
    <r>
      <rPr>
        <i/>
        <sz val="11"/>
        <color theme="3" tint="0.499984740745262"/>
        <rFont val="Calibri"/>
        <family val="2"/>
        <charset val="238"/>
      </rPr>
      <t xml:space="preserve"> - Nedochádza k vytváraniu nových položiek alebo rušeniu položiek.
 - Jedná sa o zmenu medzi skupinami 1.1.3 a 1.1.4.
 - Zmena percentuálne nepresahuje 15%.
 - Jedná sa o zmenu prvýkrát od posledného schválenia.
Prijímateľ dotácie </t>
    </r>
    <r>
      <rPr>
        <b/>
        <i/>
        <sz val="11"/>
        <color theme="3" tint="0.499984740745262"/>
        <rFont val="Calibri"/>
        <family val="2"/>
        <charset val="238"/>
      </rPr>
      <t>oznamuje nový rozpočet SAMRS.</t>
    </r>
  </si>
  <si>
    <r>
      <rPr>
        <b/>
        <i/>
        <u/>
        <sz val="11"/>
        <color theme="3" tint="0.499984740745262"/>
        <rFont val="Calibri"/>
        <family val="2"/>
        <charset val="238"/>
      </rPr>
      <t>Príklad č.3:</t>
    </r>
    <r>
      <rPr>
        <i/>
        <sz val="11"/>
        <color theme="3" tint="0.499984740745262"/>
        <rFont val="Calibri"/>
        <family val="2"/>
        <charset val="238"/>
      </rPr>
      <t xml:space="preserve">
 - Nedochádza k vytváraniu nových položiek alebo rušeniu položiek.
 - Jedná sa o zmenu medzi skupinami 1.1.3 a 1.1.4
 - Zmena percentuálne nepresahuje 15%.
 - Jedná sa o zmenu druhýkrát/n-týkrát od posledného schválenia.
Prijímateľ dotácie </t>
    </r>
    <r>
      <rPr>
        <b/>
        <i/>
        <sz val="11"/>
        <color theme="3" tint="0.499984740745262"/>
        <rFont val="Calibri"/>
        <family val="2"/>
        <charset val="238"/>
      </rPr>
      <t>oznamuje nový rozpočet SAMRS.</t>
    </r>
  </si>
  <si>
    <t>Ak je potrebné pridať riadky v tabuľke nižšie, kontaktujte vám prislúchajúceho projektového finančného manažéra, ktorý riadky pridá manuálne.</t>
  </si>
  <si>
    <r>
      <rPr>
        <b/>
        <i/>
        <u/>
        <sz val="11"/>
        <color rgb="FF4D93D9"/>
        <rFont val="Calibri"/>
        <family val="2"/>
        <charset val="238"/>
      </rPr>
      <t xml:space="preserve">Príklad č.1:
</t>
    </r>
    <r>
      <rPr>
        <i/>
        <sz val="11"/>
        <color rgb="FF4D93D9"/>
        <rFont val="Calibri"/>
        <family val="2"/>
        <charset val="238"/>
      </rPr>
      <t xml:space="preserve"> - Nedochádza k vytváraniu nových položiek alebo rušeniu položiek.
 - Zmena nastáva v rámci skupiny 1.1.3.
 - Zmena je v rámci skupiny a preto nie je percentuálne ohraničená.
 - Jedná sa o zmenu prvýkrát od posledného schválenia. 
Prijímateľ dotácie </t>
    </r>
    <r>
      <rPr>
        <b/>
        <i/>
        <sz val="11"/>
        <color rgb="FF4D93D9"/>
        <rFont val="Calibri"/>
        <family val="2"/>
        <charset val="238"/>
      </rPr>
      <t>oznamuje nový rozpočet SAMRS</t>
    </r>
    <r>
      <rPr>
        <i/>
        <sz val="11"/>
        <color rgb="FF4D93D9"/>
        <rFont val="Calibri"/>
        <family val="2"/>
        <charset val="238"/>
      </rPr>
      <t xml:space="preserve">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</si>
</sst>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1B]"/>
  </numFmts>
  <fonts count="2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3" tint="0.499984740745262"/>
      <name val="Calibri"/>
      <family val="2"/>
      <charset val="238"/>
    </font>
    <font>
      <b/>
      <i/>
      <sz val="11"/>
      <color theme="3" tint="0.499984740745262"/>
      <name val="Calibri"/>
      <family val="2"/>
      <charset val="238"/>
    </font>
    <font>
      <b/>
      <i/>
      <u/>
      <sz val="11"/>
      <color theme="3" tint="0.499984740745262"/>
      <name val="Calibri"/>
      <family val="2"/>
      <charset val="238"/>
    </font>
    <font>
      <sz val="10"/>
      <color theme="3" tint="0.499984740745262"/>
      <name val="Calibri"/>
      <family val="2"/>
      <charset val="238"/>
    </font>
    <font>
      <b/>
      <u/>
      <sz val="11"/>
      <color theme="3" tint="0.499984740745262"/>
      <name val="Calibri"/>
      <family val="2"/>
      <charset val="238"/>
    </font>
    <font>
      <sz val="11"/>
      <color theme="3" tint="0.499984740745262"/>
      <name val="Calibri"/>
      <family val="2"/>
      <charset val="238"/>
    </font>
    <font>
      <b/>
      <sz val="11"/>
      <color theme="3" tint="0.499984740745262"/>
      <name val="Calibri"/>
      <family val="2"/>
      <charset val="238"/>
    </font>
    <font>
      <b/>
      <i/>
      <u/>
      <sz val="11"/>
      <color rgb="FF4D93D9"/>
      <name val="Calibri"/>
      <family val="2"/>
      <charset val="238"/>
    </font>
    <font>
      <i/>
      <sz val="11"/>
      <color rgb="FF4D93D9"/>
      <name val="Calibri"/>
      <family val="2"/>
      <charset val="238"/>
    </font>
    <font>
      <b/>
      <i/>
      <sz val="11"/>
      <color rgb="FF4D93D9"/>
      <name val="Calibri"/>
      <family val="2"/>
      <charset val="238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4" borderId="13" applyNumberFormat="0" applyAlignment="0" applyProtection="0"/>
    <xf numFmtId="0" fontId="2" fillId="6" borderId="0" applyNumberFormat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5" fillId="0" borderId="6" xfId="0" applyFont="1" applyBorder="1"/>
    <xf numFmtId="0" fontId="5" fillId="0" borderId="8" xfId="0" applyFont="1" applyBorder="1"/>
    <xf numFmtId="0" fontId="5" fillId="3" borderId="0" xfId="0" applyFont="1" applyFill="1"/>
    <xf numFmtId="0" fontId="7" fillId="8" borderId="24" xfId="0" applyFont="1" applyFill="1" applyBorder="1"/>
    <xf numFmtId="0" fontId="7" fillId="8" borderId="25" xfId="0" applyFont="1" applyFill="1" applyBorder="1"/>
    <xf numFmtId="0" fontId="5" fillId="9" borderId="3" xfId="0" applyFont="1" applyFill="1" applyBorder="1"/>
    <xf numFmtId="164" fontId="5" fillId="9" borderId="4" xfId="0" applyNumberFormat="1" applyFont="1" applyFill="1" applyBorder="1"/>
    <xf numFmtId="164" fontId="5" fillId="3" borderId="2" xfId="0" applyNumberFormat="1" applyFont="1" applyFill="1" applyBorder="1"/>
    <xf numFmtId="164" fontId="5" fillId="3" borderId="9" xfId="0" applyNumberFormat="1" applyFont="1" applyFill="1" applyBorder="1"/>
    <xf numFmtId="164" fontId="5" fillId="3" borderId="27" xfId="0" applyNumberFormat="1" applyFont="1" applyFill="1" applyBorder="1"/>
    <xf numFmtId="164" fontId="7" fillId="8" borderId="25" xfId="0" applyNumberFormat="1" applyFont="1" applyFill="1" applyBorder="1"/>
    <xf numFmtId="164" fontId="5" fillId="9" borderId="10" xfId="0" applyNumberFormat="1" applyFont="1" applyFill="1" applyBorder="1"/>
    <xf numFmtId="164" fontId="5" fillId="3" borderId="11" xfId="0" applyNumberFormat="1" applyFont="1" applyFill="1" applyBorder="1"/>
    <xf numFmtId="164" fontId="5" fillId="3" borderId="12" xfId="0" applyNumberFormat="1" applyFont="1" applyFill="1" applyBorder="1"/>
    <xf numFmtId="164" fontId="5" fillId="3" borderId="28" xfId="0" applyNumberFormat="1" applyFont="1" applyFill="1" applyBorder="1"/>
    <xf numFmtId="164" fontId="7" fillId="8" borderId="26" xfId="0" applyNumberFormat="1" applyFont="1" applyFill="1" applyBorder="1"/>
    <xf numFmtId="164" fontId="12" fillId="9" borderId="4" xfId="0" applyNumberFormat="1" applyFont="1" applyFill="1" applyBorder="1"/>
    <xf numFmtId="164" fontId="12" fillId="0" borderId="2" xfId="0" applyNumberFormat="1" applyFont="1" applyBorder="1"/>
    <xf numFmtId="164" fontId="12" fillId="0" borderId="9" xfId="0" applyNumberFormat="1" applyFont="1" applyBorder="1"/>
    <xf numFmtId="10" fontId="12" fillId="2" borderId="4" xfId="0" applyNumberFormat="1" applyFont="1" applyFill="1" applyBorder="1"/>
    <xf numFmtId="10" fontId="12" fillId="0" borderId="2" xfId="0" applyNumberFormat="1" applyFont="1" applyBorder="1"/>
    <xf numFmtId="10" fontId="12" fillId="0" borderId="9" xfId="0" applyNumberFormat="1" applyFont="1" applyBorder="1"/>
    <xf numFmtId="164" fontId="12" fillId="9" borderId="5" xfId="0" applyNumberFormat="1" applyFont="1" applyFill="1" applyBorder="1"/>
    <xf numFmtId="164" fontId="12" fillId="0" borderId="7" xfId="0" applyNumberFormat="1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0" xfId="0" applyFont="1" applyProtection="1">
      <protection locked="0"/>
    </xf>
    <xf numFmtId="0" fontId="0" fillId="0" borderId="2" xfId="0" applyBorder="1"/>
    <xf numFmtId="0" fontId="0" fillId="0" borderId="39" xfId="0" applyBorder="1"/>
    <xf numFmtId="0" fontId="0" fillId="0" borderId="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40" xfId="0" applyBorder="1" applyAlignment="1">
      <alignment horizontal="center"/>
    </xf>
    <xf numFmtId="0" fontId="0" fillId="0" borderId="43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36" xfId="0" applyBorder="1"/>
    <xf numFmtId="0" fontId="0" fillId="0" borderId="41" xfId="0" applyBorder="1" applyAlignment="1">
      <alignment horizontal="center"/>
    </xf>
    <xf numFmtId="0" fontId="0" fillId="0" borderId="4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37" xfId="0" applyBorder="1"/>
    <xf numFmtId="0" fontId="0" fillId="0" borderId="7" xfId="0" applyBorder="1"/>
    <xf numFmtId="0" fontId="0" fillId="0" borderId="42" xfId="0" applyBorder="1" applyAlignment="1">
      <alignment horizontal="center"/>
    </xf>
    <xf numFmtId="0" fontId="0" fillId="0" borderId="45" xfId="0" applyBorder="1"/>
    <xf numFmtId="0" fontId="0" fillId="0" borderId="8" xfId="0" applyBorder="1"/>
    <xf numFmtId="0" fontId="0" fillId="0" borderId="9" xfId="0" applyBorder="1"/>
    <xf numFmtId="0" fontId="0" fillId="0" borderId="31" xfId="0" applyBorder="1"/>
    <xf numFmtId="0" fontId="0" fillId="0" borderId="38" xfId="0" applyBorder="1"/>
    <xf numFmtId="0" fontId="0" fillId="0" borderId="0" xfId="0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4" fontId="24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25" fillId="3" borderId="49" xfId="0" quotePrefix="1" applyFont="1" applyFill="1" applyBorder="1" applyAlignment="1" applyProtection="1">
      <alignment horizontal="center" vertical="center" wrapText="1"/>
      <protection locked="0"/>
    </xf>
    <xf numFmtId="14" fontId="24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" applyFont="1" applyBorder="1" applyAlignment="1">
      <alignment horizontal="left" vertical="center"/>
    </xf>
    <xf numFmtId="0" fontId="19" fillId="0" borderId="1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7" fillId="0" borderId="20" xfId="0" applyFont="1" applyBorder="1" applyAlignment="1">
      <alignment horizontal="left" vertical="top"/>
    </xf>
    <xf numFmtId="0" fontId="17" fillId="0" borderId="21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22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19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5" fillId="0" borderId="15" xfId="0" applyFont="1" applyBorder="1" applyAlignment="1">
      <alignment horizontal="center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0" fontId="6" fillId="7" borderId="16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8" fillId="0" borderId="3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4" fillId="0" borderId="17" xfId="4" applyFont="1" applyBorder="1" applyAlignment="1" applyProtection="1">
      <alignment horizontal="left" vertical="center" wrapText="1"/>
      <protection locked="0"/>
    </xf>
    <xf numFmtId="0" fontId="14" fillId="0" borderId="1" xfId="4" applyFont="1" applyBorder="1" applyAlignment="1" applyProtection="1">
      <alignment horizontal="left" vertical="center" wrapText="1"/>
      <protection locked="0"/>
    </xf>
    <xf numFmtId="0" fontId="14" fillId="0" borderId="20" xfId="4" applyFont="1" applyBorder="1" applyAlignment="1" applyProtection="1">
      <alignment horizontal="left" vertical="center" wrapText="1"/>
      <protection locked="0"/>
    </xf>
    <xf numFmtId="0" fontId="14" fillId="0" borderId="21" xfId="4" applyFont="1" applyBorder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0" fontId="14" fillId="0" borderId="22" xfId="4" applyFont="1" applyBorder="1" applyAlignment="1" applyProtection="1">
      <alignment horizontal="left" vertical="center" wrapText="1"/>
      <protection locked="0"/>
    </xf>
    <xf numFmtId="0" fontId="14" fillId="0" borderId="18" xfId="4" applyFont="1" applyBorder="1" applyAlignment="1" applyProtection="1">
      <alignment horizontal="left" vertical="center" wrapText="1"/>
      <protection locked="0"/>
    </xf>
    <xf numFmtId="0" fontId="14" fillId="0" borderId="19" xfId="4" applyFont="1" applyBorder="1" applyAlignment="1" applyProtection="1">
      <alignment horizontal="left" vertical="center" wrapText="1"/>
      <protection locked="0"/>
    </xf>
    <xf numFmtId="0" fontId="14" fillId="0" borderId="23" xfId="4" applyFont="1" applyBorder="1" applyAlignment="1" applyProtection="1">
      <alignment horizontal="left" vertical="center" wrapText="1"/>
      <protection locked="0"/>
    </xf>
    <xf numFmtId="0" fontId="7" fillId="7" borderId="14" xfId="2" applyFont="1" applyFill="1" applyBorder="1" applyAlignment="1">
      <alignment horizontal="left" vertical="center"/>
    </xf>
    <xf numFmtId="0" fontId="7" fillId="7" borderId="15" xfId="2" applyFont="1" applyFill="1" applyBorder="1" applyAlignment="1">
      <alignment horizontal="left" vertical="center"/>
    </xf>
    <xf numFmtId="0" fontId="7" fillId="7" borderId="16" xfId="2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22" fillId="0" borderId="1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19" fillId="0" borderId="1" xfId="4" applyFont="1" applyBorder="1" applyAlignment="1" applyProtection="1">
      <alignment horizontal="left" vertical="center" wrapText="1"/>
      <protection locked="0"/>
    </xf>
    <xf numFmtId="0" fontId="19" fillId="0" borderId="20" xfId="4" applyFont="1" applyBorder="1" applyAlignment="1" applyProtection="1">
      <alignment horizontal="left" vertical="center" wrapText="1"/>
      <protection locked="0"/>
    </xf>
    <xf numFmtId="0" fontId="19" fillId="0" borderId="21" xfId="4" applyFont="1" applyBorder="1" applyAlignment="1" applyProtection="1">
      <alignment horizontal="left" vertical="center" wrapText="1"/>
      <protection locked="0"/>
    </xf>
    <xf numFmtId="0" fontId="19" fillId="0" borderId="0" xfId="4" applyFont="1" applyAlignment="1" applyProtection="1">
      <alignment horizontal="left" vertical="center" wrapText="1"/>
      <protection locked="0"/>
    </xf>
    <xf numFmtId="0" fontId="19" fillId="0" borderId="22" xfId="4" applyFont="1" applyBorder="1" applyAlignment="1" applyProtection="1">
      <alignment horizontal="left" vertical="center" wrapText="1"/>
      <protection locked="0"/>
    </xf>
    <xf numFmtId="0" fontId="19" fillId="0" borderId="18" xfId="4" applyFont="1" applyBorder="1" applyAlignment="1" applyProtection="1">
      <alignment horizontal="left" vertical="center" wrapText="1"/>
      <protection locked="0"/>
    </xf>
    <xf numFmtId="0" fontId="19" fillId="0" borderId="19" xfId="4" applyFont="1" applyBorder="1" applyAlignment="1" applyProtection="1">
      <alignment horizontal="left" vertical="center" wrapText="1"/>
      <protection locked="0"/>
    </xf>
    <xf numFmtId="0" fontId="19" fillId="0" borderId="23" xfId="4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>
      <alignment horizontal="left" vertical="top" wrapText="1"/>
    </xf>
    <xf numFmtId="0" fontId="5" fillId="0" borderId="1" xfId="4" applyFont="1" applyBorder="1" applyAlignment="1" applyProtection="1">
      <alignment horizontal="left" vertical="center" wrapText="1"/>
      <protection locked="0"/>
    </xf>
    <xf numFmtId="0" fontId="5" fillId="0" borderId="20" xfId="4" applyFont="1" applyBorder="1" applyAlignment="1" applyProtection="1">
      <alignment horizontal="left" vertical="center" wrapText="1"/>
      <protection locked="0"/>
    </xf>
    <xf numFmtId="0" fontId="5" fillId="0" borderId="21" xfId="4" applyFont="1" applyBorder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horizontal="left" vertical="center" wrapText="1"/>
      <protection locked="0"/>
    </xf>
    <xf numFmtId="0" fontId="5" fillId="0" borderId="22" xfId="4" applyFont="1" applyBorder="1" applyAlignment="1" applyProtection="1">
      <alignment horizontal="left" vertical="center" wrapText="1"/>
      <protection locked="0"/>
    </xf>
    <xf numFmtId="0" fontId="5" fillId="0" borderId="18" xfId="4" applyFont="1" applyBorder="1" applyAlignment="1" applyProtection="1">
      <alignment horizontal="left" vertical="center" wrapText="1"/>
      <protection locked="0"/>
    </xf>
    <xf numFmtId="0" fontId="5" fillId="0" borderId="19" xfId="4" applyFont="1" applyBorder="1" applyAlignment="1" applyProtection="1">
      <alignment horizontal="left" vertical="center" wrapText="1"/>
      <protection locked="0"/>
    </xf>
    <xf numFmtId="0" fontId="5" fillId="0" borderId="23" xfId="4" applyFont="1" applyBorder="1" applyAlignment="1" applyProtection="1">
      <alignment horizontal="left" vertical="center" wrapText="1"/>
      <protection locked="0"/>
    </xf>
  </cellXfs>
  <cellStyles count="8">
    <cellStyle name="60 % - zvýraznenie1 2" xfId="2" xr:uid="{C071FC58-7A04-489D-BECD-CC3F8464C550}"/>
    <cellStyle name="60% - Accent1 2" xfId="7" xr:uid="{6B1B817F-489F-48BF-BF95-50ACA7C2D919}"/>
    <cellStyle name="Accent1 2" xfId="3" xr:uid="{F5345FB6-0FF3-4A99-A9BE-C015C30F3CBC}"/>
    <cellStyle name="Currency 2" xfId="5" xr:uid="{B4D684A0-280A-43BF-B2F1-0F3EEFC93D63}"/>
    <cellStyle name="Check Cell 2" xfId="6" xr:uid="{50331992-697F-43BD-968F-04C249623276}"/>
    <cellStyle name="Mena 2" xfId="1" xr:uid="{BEB35279-72C7-4B11-A692-D8250346616D}"/>
    <cellStyle name="Normal 2" xfId="4" xr:uid="{1821E7C9-466C-4FA6-9531-F096DC911A31}"/>
    <cellStyle name="Normálna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314324</xdr:colOff>
      <xdr:row>9</xdr:row>
      <xdr:rowOff>171449</xdr:rowOff>
    </xdr:from>
    <xdr:to>
      <xdr:col>2</xdr:col>
      <xdr:colOff>771525</xdr:colOff>
      <xdr:row>11</xdr:row>
      <xdr:rowOff>180974</xdr:rowOff>
    </xdr:to>
    <xdr:sp macro="" textlink="">
      <xdr:nvSpPr>
        <xdr:cNvPr id="3" name="Obdĺžnik: zaoblené rohy 2">
          <a:extLst>
            <a:ext uri="{FF2B5EF4-FFF2-40B4-BE49-F238E27FC236}">
              <a16:creationId xmlns:a16="http://schemas.microsoft.com/office/drawing/2014/main" id="{EBE7ED19-F172-E68D-1167-EB0FF03CAD4E}"/>
            </a:ext>
          </a:extLst>
        </xdr:cNvPr>
        <xdr:cNvSpPr/>
      </xdr:nvSpPr>
      <xdr:spPr>
        <a:xfrm>
          <a:off x="1085849" y="1819274"/>
          <a:ext cx="7600951" cy="371475"/>
        </a:xfrm>
        <a:prstGeom prst="roundRect">
          <a:avLst/>
        </a:prstGeom>
        <a:solidFill>
          <a:schemeClr val="tx2">
            <a:lumMod val="25000"/>
            <a:lumOff val="75000"/>
          </a:schemeClr>
        </a:solidFill>
        <a:ln w="38100">
          <a:solidFill>
            <a:schemeClr val="tx2">
              <a:lumMod val="50000"/>
              <a:lumOff val="50000"/>
            </a:schemeClr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/>
            <a:t>Ponechávate pôvodné položky </a:t>
          </a:r>
          <a:r>
            <a:rPr lang="sk-SK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alebo vytvárate nové položky/rušíte položky</a:t>
          </a:r>
          <a:r>
            <a:rPr lang="sk-SK" sz="1400" b="1"/>
            <a:t>?</a:t>
          </a:r>
        </a:p>
      </xdr:txBody>
    </xdr:sp>
    <xdr:clientData/>
  </xdr:twoCellAnchor>
  <xdr:twoCellAnchor>
    <xdr:from>
      <xdr:col>1</xdr:col>
      <xdr:colOff>4114800</xdr:colOff>
      <xdr:row>12</xdr:row>
      <xdr:rowOff>3174</xdr:rowOff>
    </xdr:from>
    <xdr:to>
      <xdr:col>1</xdr:col>
      <xdr:colOff>4114800</xdr:colOff>
      <xdr:row>13</xdr:row>
      <xdr:rowOff>95250</xdr:rowOff>
    </xdr:to>
    <xdr:cxnSp macro="">
      <xdr:nvCxnSpPr>
        <xdr:cNvPr id="7" name="Rovná spojnica 6">
          <a:extLst>
            <a:ext uri="{FF2B5EF4-FFF2-40B4-BE49-F238E27FC236}">
              <a16:creationId xmlns:a16="http://schemas.microsoft.com/office/drawing/2014/main" id="{E8FCAEB5-37B1-D3C2-6239-69F797E9BCEE}"/>
            </a:ext>
          </a:extLst>
        </xdr:cNvPr>
        <xdr:cNvCxnSpPr>
          <a:stCxn id="3" idx="2"/>
        </xdr:cNvCxnSpPr>
      </xdr:nvCxnSpPr>
      <xdr:spPr>
        <a:xfrm>
          <a:off x="4886325" y="2193924"/>
          <a:ext cx="0" cy="27305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1971675</xdr:colOff>
      <xdr:row>13</xdr:row>
      <xdr:rowOff>95250</xdr:rowOff>
    </xdr:from>
    <xdr:to>
      <xdr:col>1</xdr:col>
      <xdr:colOff>6115050</xdr:colOff>
      <xdr:row>13</xdr:row>
      <xdr:rowOff>95250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id="{C0B10E35-1560-C944-524E-52B76492399C}"/>
            </a:ext>
          </a:extLst>
        </xdr:cNvPr>
        <xdr:cNvCxnSpPr/>
      </xdr:nvCxnSpPr>
      <xdr:spPr>
        <a:xfrm>
          <a:off x="2743200" y="2466975"/>
          <a:ext cx="414337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1978025</xdr:colOff>
      <xdr:row>13</xdr:row>
      <xdr:rowOff>82550</xdr:rowOff>
    </xdr:from>
    <xdr:to>
      <xdr:col>1</xdr:col>
      <xdr:colOff>1978025</xdr:colOff>
      <xdr:row>15</xdr:row>
      <xdr:rowOff>19050</xdr:rowOff>
    </xdr:to>
    <xdr:cxnSp macro="">
      <xdr:nvCxnSpPr>
        <xdr:cNvPr id="11" name="Rovná spojovacia šípka 10">
          <a:extLst>
            <a:ext uri="{FF2B5EF4-FFF2-40B4-BE49-F238E27FC236}">
              <a16:creationId xmlns:a16="http://schemas.microsoft.com/office/drawing/2014/main" id="{B453A499-5195-57EC-D45D-454F3DC0CED5}"/>
            </a:ext>
          </a:extLst>
        </xdr:cNvPr>
        <xdr:cNvCxnSpPr/>
      </xdr:nvCxnSpPr>
      <xdr:spPr>
        <a:xfrm>
          <a:off x="2749550" y="2454275"/>
          <a:ext cx="0" cy="298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6111875</xdr:colOff>
      <xdr:row>13</xdr:row>
      <xdr:rowOff>82550</xdr:rowOff>
    </xdr:from>
    <xdr:to>
      <xdr:col>1</xdr:col>
      <xdr:colOff>6111875</xdr:colOff>
      <xdr:row>15</xdr:row>
      <xdr:rowOff>25400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977BF8DA-826E-4326-A226-2BF097544C15}"/>
            </a:ext>
          </a:extLst>
        </xdr:cNvPr>
        <xdr:cNvCxnSpPr/>
      </xdr:nvCxnSpPr>
      <xdr:spPr>
        <a:xfrm>
          <a:off x="6883400" y="2454275"/>
          <a:ext cx="0" cy="304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1187450</xdr:colOff>
      <xdr:row>15</xdr:row>
      <xdr:rowOff>9525</xdr:rowOff>
    </xdr:from>
    <xdr:to>
      <xdr:col>1</xdr:col>
      <xdr:colOff>2914650</xdr:colOff>
      <xdr:row>17</xdr:row>
      <xdr:rowOff>152400</xdr:rowOff>
    </xdr:to>
    <xdr:sp macro="" textlink="">
      <xdr:nvSpPr>
        <xdr:cNvPr id="13" name="Obdĺžnik 12">
          <a:extLst>
            <a:ext uri="{FF2B5EF4-FFF2-40B4-BE49-F238E27FC236}">
              <a16:creationId xmlns:a16="http://schemas.microsoft.com/office/drawing/2014/main" id="{15753F5E-D2DC-8DE4-6CF2-D00DB6A8EBE1}"/>
            </a:ext>
          </a:extLst>
        </xdr:cNvPr>
        <xdr:cNvSpPr/>
      </xdr:nvSpPr>
      <xdr:spPr>
        <a:xfrm>
          <a:off x="1958975" y="2743200"/>
          <a:ext cx="1727200" cy="5048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ponechávam pôvodné položky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5314950</xdr:colOff>
      <xdr:row>15</xdr:row>
      <xdr:rowOff>28575</xdr:rowOff>
    </xdr:from>
    <xdr:to>
      <xdr:col>1</xdr:col>
      <xdr:colOff>6915150</xdr:colOff>
      <xdr:row>17</xdr:row>
      <xdr:rowOff>142875</xdr:rowOff>
    </xdr:to>
    <xdr:sp macro="" textlink="">
      <xdr:nvSpPr>
        <xdr:cNvPr id="14" name="Obdĺžnik 13">
          <a:extLst>
            <a:ext uri="{FF2B5EF4-FFF2-40B4-BE49-F238E27FC236}">
              <a16:creationId xmlns:a16="http://schemas.microsoft.com/office/drawing/2014/main" id="{EB21E5CF-8963-4D69-A125-E6CB94E5167A}"/>
            </a:ext>
          </a:extLst>
        </xdr:cNvPr>
        <xdr:cNvSpPr/>
      </xdr:nvSpPr>
      <xdr:spPr>
        <a:xfrm>
          <a:off x="6086475" y="2762250"/>
          <a:ext cx="1600200" cy="47625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vytváram/</a:t>
          </a:r>
          <a:endParaRPr lang="sk-SK" sz="1200">
            <a:solidFill>
              <a:sysClr val="windowText" lastClr="000000"/>
            </a:solidFill>
            <a:effectLst/>
          </a:endParaRPr>
        </a:p>
        <a:p>
          <a:pPr algn="ctr"/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ruším položky</a:t>
          </a:r>
          <a:endParaRPr lang="sk-SK" sz="12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311150</xdr:colOff>
      <xdr:row>19</xdr:row>
      <xdr:rowOff>76200</xdr:rowOff>
    </xdr:from>
    <xdr:to>
      <xdr:col>2</xdr:col>
      <xdr:colOff>762001</xdr:colOff>
      <xdr:row>21</xdr:row>
      <xdr:rowOff>85725</xdr:rowOff>
    </xdr:to>
    <xdr:sp macro="" textlink="">
      <xdr:nvSpPr>
        <xdr:cNvPr id="15" name="Obdĺžnik: zaoblené rohy 14">
          <a:extLst>
            <a:ext uri="{FF2B5EF4-FFF2-40B4-BE49-F238E27FC236}">
              <a16:creationId xmlns:a16="http://schemas.microsoft.com/office/drawing/2014/main" id="{00C7A41C-C614-4E21-8690-4B46E15B5D50}"/>
            </a:ext>
          </a:extLst>
        </xdr:cNvPr>
        <xdr:cNvSpPr/>
      </xdr:nvSpPr>
      <xdr:spPr>
        <a:xfrm>
          <a:off x="1082675" y="3533775"/>
          <a:ext cx="7594601" cy="371475"/>
        </a:xfrm>
        <a:prstGeom prst="roundRect">
          <a:avLst/>
        </a:prstGeom>
        <a:solidFill>
          <a:schemeClr val="tx2">
            <a:lumMod val="25000"/>
            <a:lumOff val="75000"/>
          </a:schemeClr>
        </a:solidFill>
        <a:ln w="38100">
          <a:solidFill>
            <a:schemeClr val="tx2">
              <a:lumMod val="50000"/>
              <a:lumOff val="50000"/>
            </a:schemeClr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/>
            <a:t>Presúvate rozpočet medzi skupinami alebo v rámci skupiny?</a:t>
          </a:r>
        </a:p>
      </xdr:txBody>
    </xdr:sp>
    <xdr:clientData/>
  </xdr:twoCellAnchor>
  <xdr:twoCellAnchor>
    <xdr:from>
      <xdr:col>1</xdr:col>
      <xdr:colOff>4114801</xdr:colOff>
      <xdr:row>21</xdr:row>
      <xdr:rowOff>85725</xdr:rowOff>
    </xdr:from>
    <xdr:to>
      <xdr:col>1</xdr:col>
      <xdr:colOff>4114801</xdr:colOff>
      <xdr:row>22</xdr:row>
      <xdr:rowOff>177801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71A5E46F-D81D-4B94-BA71-29957BF03B99}"/>
            </a:ext>
          </a:extLst>
        </xdr:cNvPr>
        <xdr:cNvCxnSpPr>
          <a:stCxn id="15" idx="2"/>
        </xdr:cNvCxnSpPr>
      </xdr:nvCxnSpPr>
      <xdr:spPr>
        <a:xfrm>
          <a:off x="4886326" y="3905250"/>
          <a:ext cx="0" cy="27305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1962151</xdr:colOff>
      <xdr:row>22</xdr:row>
      <xdr:rowOff>177801</xdr:rowOff>
    </xdr:from>
    <xdr:to>
      <xdr:col>1</xdr:col>
      <xdr:colOff>6115051</xdr:colOff>
      <xdr:row>22</xdr:row>
      <xdr:rowOff>177801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AB1514CA-2CB7-43E9-89D2-80C4842243D8}"/>
            </a:ext>
          </a:extLst>
        </xdr:cNvPr>
        <xdr:cNvCxnSpPr/>
      </xdr:nvCxnSpPr>
      <xdr:spPr>
        <a:xfrm>
          <a:off x="2733676" y="4178301"/>
          <a:ext cx="41529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1968501</xdr:colOff>
      <xdr:row>22</xdr:row>
      <xdr:rowOff>171451</xdr:rowOff>
    </xdr:from>
    <xdr:to>
      <xdr:col>1</xdr:col>
      <xdr:colOff>1968501</xdr:colOff>
      <xdr:row>24</xdr:row>
      <xdr:rowOff>104776</xdr:rowOff>
    </xdr:to>
    <xdr:cxnSp macro="">
      <xdr:nvCxnSpPr>
        <xdr:cNvPr id="18" name="Rovná spojovacia šípka 17">
          <a:extLst>
            <a:ext uri="{FF2B5EF4-FFF2-40B4-BE49-F238E27FC236}">
              <a16:creationId xmlns:a16="http://schemas.microsoft.com/office/drawing/2014/main" id="{E40B80C5-872D-4453-A653-C2417ECD10A4}"/>
            </a:ext>
          </a:extLst>
        </xdr:cNvPr>
        <xdr:cNvCxnSpPr/>
      </xdr:nvCxnSpPr>
      <xdr:spPr>
        <a:xfrm>
          <a:off x="2740026" y="4171951"/>
          <a:ext cx="0" cy="2952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6111876</xdr:colOff>
      <xdr:row>22</xdr:row>
      <xdr:rowOff>171451</xdr:rowOff>
    </xdr:from>
    <xdr:to>
      <xdr:col>1</xdr:col>
      <xdr:colOff>6111876</xdr:colOff>
      <xdr:row>24</xdr:row>
      <xdr:rowOff>111126</xdr:rowOff>
    </xdr:to>
    <xdr:cxnSp macro="">
      <xdr:nvCxnSpPr>
        <xdr:cNvPr id="19" name="Rovná spojovacia šípka 18">
          <a:extLst>
            <a:ext uri="{FF2B5EF4-FFF2-40B4-BE49-F238E27FC236}">
              <a16:creationId xmlns:a16="http://schemas.microsoft.com/office/drawing/2014/main" id="{C0946D11-3EEA-43E6-AD19-ABA7FB5600CC}"/>
            </a:ext>
          </a:extLst>
        </xdr:cNvPr>
        <xdr:cNvCxnSpPr/>
      </xdr:nvCxnSpPr>
      <xdr:spPr>
        <a:xfrm>
          <a:off x="6883401" y="4171951"/>
          <a:ext cx="0" cy="301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1190626</xdr:colOff>
      <xdr:row>24</xdr:row>
      <xdr:rowOff>92076</xdr:rowOff>
    </xdr:from>
    <xdr:to>
      <xdr:col>1</xdr:col>
      <xdr:colOff>2914651</xdr:colOff>
      <xdr:row>27</xdr:row>
      <xdr:rowOff>57151</xdr:rowOff>
    </xdr:to>
    <xdr:sp macro="" textlink="">
      <xdr:nvSpPr>
        <xdr:cNvPr id="20" name="Obdĺžnik 19">
          <a:extLst>
            <a:ext uri="{FF2B5EF4-FFF2-40B4-BE49-F238E27FC236}">
              <a16:creationId xmlns:a16="http://schemas.microsoft.com/office/drawing/2014/main" id="{40100B05-B452-4B59-AAB8-28E59C0BD9E7}"/>
            </a:ext>
          </a:extLst>
        </xdr:cNvPr>
        <xdr:cNvSpPr/>
      </xdr:nvSpPr>
      <xdr:spPr>
        <a:xfrm>
          <a:off x="1962151" y="4454526"/>
          <a:ext cx="1724025" cy="5080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medzi skupinami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5314951</xdr:colOff>
      <xdr:row>24</xdr:row>
      <xdr:rowOff>111126</xdr:rowOff>
    </xdr:from>
    <xdr:to>
      <xdr:col>1</xdr:col>
      <xdr:colOff>6915151</xdr:colOff>
      <xdr:row>27</xdr:row>
      <xdr:rowOff>47626</xdr:rowOff>
    </xdr:to>
    <xdr:sp macro="" textlink="">
      <xdr:nvSpPr>
        <xdr:cNvPr id="21" name="Obdĺžnik 20">
          <a:extLst>
            <a:ext uri="{FF2B5EF4-FFF2-40B4-BE49-F238E27FC236}">
              <a16:creationId xmlns:a16="http://schemas.microsoft.com/office/drawing/2014/main" id="{96507DCC-EF73-423D-8D68-F2FF44882BD2}"/>
            </a:ext>
          </a:extLst>
        </xdr:cNvPr>
        <xdr:cNvSpPr/>
      </xdr:nvSpPr>
      <xdr:spPr>
        <a:xfrm>
          <a:off x="6086476" y="4473576"/>
          <a:ext cx="1600200" cy="4794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vrámci skupiny</a:t>
          </a:r>
        </a:p>
      </xdr:txBody>
    </xdr:sp>
    <xdr:clientData/>
  </xdr:twoCellAnchor>
  <xdr:twoCellAnchor>
    <xdr:from>
      <xdr:col>2</xdr:col>
      <xdr:colOff>1047751</xdr:colOff>
      <xdr:row>14</xdr:row>
      <xdr:rowOff>104775</xdr:rowOff>
    </xdr:from>
    <xdr:to>
      <xdr:col>3</xdr:col>
      <xdr:colOff>1438276</xdr:colOff>
      <xdr:row>18</xdr:row>
      <xdr:rowOff>66675</xdr:rowOff>
    </xdr:to>
    <xdr:sp macro="" textlink="">
      <xdr:nvSpPr>
        <xdr:cNvPr id="23" name="Ovál 22">
          <a:extLst>
            <a:ext uri="{FF2B5EF4-FFF2-40B4-BE49-F238E27FC236}">
              <a16:creationId xmlns:a16="http://schemas.microsoft.com/office/drawing/2014/main" id="{DCC095FC-8EE1-458A-B5F6-5A533B4ACD21}"/>
            </a:ext>
          </a:extLst>
        </xdr:cNvPr>
        <xdr:cNvSpPr/>
      </xdr:nvSpPr>
      <xdr:spPr>
        <a:xfrm>
          <a:off x="8963026" y="2657475"/>
          <a:ext cx="2228850" cy="685800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Žiadosť_príklad_6</a:t>
          </a:r>
        </a:p>
      </xdr:txBody>
    </xdr:sp>
    <xdr:clientData/>
  </xdr:twoCellAnchor>
  <xdr:twoCellAnchor>
    <xdr:from>
      <xdr:col>1</xdr:col>
      <xdr:colOff>1981200</xdr:colOff>
      <xdr:row>17</xdr:row>
      <xdr:rowOff>149225</xdr:rowOff>
    </xdr:from>
    <xdr:to>
      <xdr:col>1</xdr:col>
      <xdr:colOff>1981200</xdr:colOff>
      <xdr:row>19</xdr:row>
      <xdr:rowOff>92075</xdr:rowOff>
    </xdr:to>
    <xdr:cxnSp macro="">
      <xdr:nvCxnSpPr>
        <xdr:cNvPr id="26" name="Rovná spojovacia šípka 25">
          <a:extLst>
            <a:ext uri="{FF2B5EF4-FFF2-40B4-BE49-F238E27FC236}">
              <a16:creationId xmlns:a16="http://schemas.microsoft.com/office/drawing/2014/main" id="{22A9919B-5337-4154-AEB1-F5D4AD1B75BF}"/>
            </a:ext>
          </a:extLst>
        </xdr:cNvPr>
        <xdr:cNvCxnSpPr/>
      </xdr:nvCxnSpPr>
      <xdr:spPr>
        <a:xfrm>
          <a:off x="2752725" y="3244850"/>
          <a:ext cx="0" cy="304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6915150</xdr:colOff>
      <xdr:row>16</xdr:row>
      <xdr:rowOff>82550</xdr:rowOff>
    </xdr:from>
    <xdr:to>
      <xdr:col>2</xdr:col>
      <xdr:colOff>1047751</xdr:colOff>
      <xdr:row>16</xdr:row>
      <xdr:rowOff>85725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17562EC7-02B3-4C0A-AFDE-017113F40230}"/>
            </a:ext>
          </a:extLst>
        </xdr:cNvPr>
        <xdr:cNvCxnSpPr>
          <a:stCxn id="14" idx="3"/>
          <a:endCxn id="23" idx="2"/>
        </xdr:cNvCxnSpPr>
      </xdr:nvCxnSpPr>
      <xdr:spPr>
        <a:xfrm>
          <a:off x="7686675" y="2997200"/>
          <a:ext cx="1276351" cy="31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1065557</xdr:colOff>
      <xdr:row>24</xdr:row>
      <xdr:rowOff>6350</xdr:rowOff>
    </xdr:from>
    <xdr:to>
      <xdr:col>3</xdr:col>
      <xdr:colOff>1574350</xdr:colOff>
      <xdr:row>27</xdr:row>
      <xdr:rowOff>149225</xdr:rowOff>
    </xdr:to>
    <xdr:sp macro="" textlink="">
      <xdr:nvSpPr>
        <xdr:cNvPr id="32" name="Ovál 31">
          <a:extLst>
            <a:ext uri="{FF2B5EF4-FFF2-40B4-BE49-F238E27FC236}">
              <a16:creationId xmlns:a16="http://schemas.microsoft.com/office/drawing/2014/main" id="{C390966B-572F-406A-870E-F4425E4FD4C1}"/>
            </a:ext>
          </a:extLst>
        </xdr:cNvPr>
        <xdr:cNvSpPr/>
      </xdr:nvSpPr>
      <xdr:spPr>
        <a:xfrm>
          <a:off x="8983731" y="3286263"/>
          <a:ext cx="2355815" cy="689527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Oznámenie_príklad_1</a:t>
          </a:r>
        </a:p>
      </xdr:txBody>
    </xdr:sp>
    <xdr:clientData/>
  </xdr:twoCellAnchor>
  <xdr:twoCellAnchor>
    <xdr:from>
      <xdr:col>1</xdr:col>
      <xdr:colOff>6915151</xdr:colOff>
      <xdr:row>25</xdr:row>
      <xdr:rowOff>168898</xdr:rowOff>
    </xdr:from>
    <xdr:to>
      <xdr:col>2</xdr:col>
      <xdr:colOff>1065557</xdr:colOff>
      <xdr:row>25</xdr:row>
      <xdr:rowOff>170484</xdr:rowOff>
    </xdr:to>
    <xdr:cxnSp macro="">
      <xdr:nvCxnSpPr>
        <xdr:cNvPr id="33" name="Rovná spojovacia šípka 32">
          <a:extLst>
            <a:ext uri="{FF2B5EF4-FFF2-40B4-BE49-F238E27FC236}">
              <a16:creationId xmlns:a16="http://schemas.microsoft.com/office/drawing/2014/main" id="{3745A8D9-3CF1-492A-B8B7-202A140A85FA}"/>
            </a:ext>
          </a:extLst>
        </xdr:cNvPr>
        <xdr:cNvCxnSpPr>
          <a:stCxn id="21" idx="3"/>
          <a:endCxn id="32" idx="2"/>
        </xdr:cNvCxnSpPr>
      </xdr:nvCxnSpPr>
      <xdr:spPr>
        <a:xfrm>
          <a:off x="7685434" y="3631028"/>
          <a:ext cx="1298297" cy="158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311150</xdr:colOff>
      <xdr:row>29</xdr:row>
      <xdr:rowOff>0</xdr:rowOff>
    </xdr:from>
    <xdr:to>
      <xdr:col>2</xdr:col>
      <xdr:colOff>758826</xdr:colOff>
      <xdr:row>31</xdr:row>
      <xdr:rowOff>9525</xdr:rowOff>
    </xdr:to>
    <xdr:sp macro="" textlink="">
      <xdr:nvSpPr>
        <xdr:cNvPr id="37" name="Obdĺžnik: zaoblené rohy 36">
          <a:extLst>
            <a:ext uri="{FF2B5EF4-FFF2-40B4-BE49-F238E27FC236}">
              <a16:creationId xmlns:a16="http://schemas.microsoft.com/office/drawing/2014/main" id="{EDBD8153-6C99-4143-A23E-89A5C231AC37}"/>
            </a:ext>
          </a:extLst>
        </xdr:cNvPr>
        <xdr:cNvSpPr/>
      </xdr:nvSpPr>
      <xdr:spPr>
        <a:xfrm>
          <a:off x="1082675" y="5267325"/>
          <a:ext cx="7591426" cy="371475"/>
        </a:xfrm>
        <a:prstGeom prst="roundRect">
          <a:avLst/>
        </a:prstGeom>
        <a:solidFill>
          <a:schemeClr val="tx2">
            <a:lumMod val="25000"/>
            <a:lumOff val="75000"/>
          </a:schemeClr>
        </a:solidFill>
        <a:ln w="38100">
          <a:solidFill>
            <a:schemeClr val="tx2">
              <a:lumMod val="50000"/>
              <a:lumOff val="50000"/>
            </a:schemeClr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/>
            <a:t>Presahuje vaša zmena v rozpočte 15% objemu skupiny?</a:t>
          </a:r>
        </a:p>
      </xdr:txBody>
    </xdr:sp>
    <xdr:clientData/>
  </xdr:twoCellAnchor>
  <xdr:twoCellAnchor>
    <xdr:from>
      <xdr:col>1</xdr:col>
      <xdr:colOff>4111626</xdr:colOff>
      <xdr:row>31</xdr:row>
      <xdr:rowOff>9525</xdr:rowOff>
    </xdr:from>
    <xdr:to>
      <xdr:col>1</xdr:col>
      <xdr:colOff>4111626</xdr:colOff>
      <xdr:row>32</xdr:row>
      <xdr:rowOff>104776</xdr:rowOff>
    </xdr:to>
    <xdr:cxnSp macro="">
      <xdr:nvCxnSpPr>
        <xdr:cNvPr id="38" name="Rovná spojnica 37">
          <a:extLst>
            <a:ext uri="{FF2B5EF4-FFF2-40B4-BE49-F238E27FC236}">
              <a16:creationId xmlns:a16="http://schemas.microsoft.com/office/drawing/2014/main" id="{64A98DD1-42DB-40A0-BE29-8BD4FE96FA03}"/>
            </a:ext>
          </a:extLst>
        </xdr:cNvPr>
        <xdr:cNvCxnSpPr>
          <a:stCxn id="37" idx="2"/>
        </xdr:cNvCxnSpPr>
      </xdr:nvCxnSpPr>
      <xdr:spPr>
        <a:xfrm>
          <a:off x="4883151" y="5638800"/>
          <a:ext cx="0" cy="27622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1958976</xdr:colOff>
      <xdr:row>32</xdr:row>
      <xdr:rowOff>99391</xdr:rowOff>
    </xdr:from>
    <xdr:to>
      <xdr:col>4</xdr:col>
      <xdr:colOff>1267240</xdr:colOff>
      <xdr:row>32</xdr:row>
      <xdr:rowOff>104776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0A48B217-59AE-4600-BA67-F8D3A7ED5ED8}"/>
            </a:ext>
          </a:extLst>
        </xdr:cNvPr>
        <xdr:cNvCxnSpPr/>
      </xdr:nvCxnSpPr>
      <xdr:spPr>
        <a:xfrm flipV="1">
          <a:off x="2729259" y="5946913"/>
          <a:ext cx="10150198" cy="538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1961856</xdr:colOff>
      <xdr:row>32</xdr:row>
      <xdr:rowOff>92076</xdr:rowOff>
    </xdr:from>
    <xdr:to>
      <xdr:col>1</xdr:col>
      <xdr:colOff>1961856</xdr:colOff>
      <xdr:row>34</xdr:row>
      <xdr:rowOff>28576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AD6A5E1E-4288-4D47-8471-C292DB1BA4F1}"/>
            </a:ext>
          </a:extLst>
        </xdr:cNvPr>
        <xdr:cNvCxnSpPr/>
      </xdr:nvCxnSpPr>
      <xdr:spPr>
        <a:xfrm>
          <a:off x="2737603" y="5767798"/>
          <a:ext cx="0" cy="29000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1190626</xdr:colOff>
      <xdr:row>34</xdr:row>
      <xdr:rowOff>15876</xdr:rowOff>
    </xdr:from>
    <xdr:to>
      <xdr:col>1</xdr:col>
      <xdr:colOff>2911476</xdr:colOff>
      <xdr:row>36</xdr:row>
      <xdr:rowOff>161926</xdr:rowOff>
    </xdr:to>
    <xdr:sp macro="" textlink="">
      <xdr:nvSpPr>
        <xdr:cNvPr id="41" name="Obdĺžnik 40">
          <a:extLst>
            <a:ext uri="{FF2B5EF4-FFF2-40B4-BE49-F238E27FC236}">
              <a16:creationId xmlns:a16="http://schemas.microsoft.com/office/drawing/2014/main" id="{484FEC82-F0C3-464D-AAEA-98B4AA0F26EB}"/>
            </a:ext>
          </a:extLst>
        </xdr:cNvPr>
        <xdr:cNvSpPr/>
      </xdr:nvSpPr>
      <xdr:spPr>
        <a:xfrm>
          <a:off x="1962151" y="6188076"/>
          <a:ext cx="1720850" cy="50800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466729</xdr:colOff>
      <xdr:row>34</xdr:row>
      <xdr:rowOff>28576</xdr:rowOff>
    </xdr:from>
    <xdr:to>
      <xdr:col>5</xdr:col>
      <xdr:colOff>219078</xdr:colOff>
      <xdr:row>36</xdr:row>
      <xdr:rowOff>142876</xdr:rowOff>
    </xdr:to>
    <xdr:sp macro="" textlink="">
      <xdr:nvSpPr>
        <xdr:cNvPr id="42" name="Obdĺžnik 41">
          <a:extLst>
            <a:ext uri="{FF2B5EF4-FFF2-40B4-BE49-F238E27FC236}">
              <a16:creationId xmlns:a16="http://schemas.microsoft.com/office/drawing/2014/main" id="{553456BB-3938-4B90-8F6D-58C9815D86A6}"/>
            </a:ext>
          </a:extLst>
        </xdr:cNvPr>
        <xdr:cNvSpPr/>
      </xdr:nvSpPr>
      <xdr:spPr>
        <a:xfrm>
          <a:off x="12078946" y="6240533"/>
          <a:ext cx="1599371" cy="478734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áno</a:t>
          </a:r>
        </a:p>
      </xdr:txBody>
    </xdr:sp>
    <xdr:clientData/>
  </xdr:twoCellAnchor>
  <xdr:twoCellAnchor>
    <xdr:from>
      <xdr:col>1</xdr:col>
      <xdr:colOff>1933392</xdr:colOff>
      <xdr:row>50</xdr:row>
      <xdr:rowOff>140711</xdr:rowOff>
    </xdr:from>
    <xdr:to>
      <xdr:col>1</xdr:col>
      <xdr:colOff>4172826</xdr:colOff>
      <xdr:row>54</xdr:row>
      <xdr:rowOff>102611</xdr:rowOff>
    </xdr:to>
    <xdr:sp macro="" textlink="">
      <xdr:nvSpPr>
        <xdr:cNvPr id="43" name="Ovál 42">
          <a:extLst>
            <a:ext uri="{FF2B5EF4-FFF2-40B4-BE49-F238E27FC236}">
              <a16:creationId xmlns:a16="http://schemas.microsoft.com/office/drawing/2014/main" id="{9964CD78-4FA1-4C95-A2F2-3F8C0305BFED}"/>
            </a:ext>
          </a:extLst>
        </xdr:cNvPr>
        <xdr:cNvSpPr/>
      </xdr:nvSpPr>
      <xdr:spPr>
        <a:xfrm>
          <a:off x="2703675" y="9268146"/>
          <a:ext cx="2239434" cy="690769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Oznámenie_príklad_2</a:t>
          </a:r>
        </a:p>
      </xdr:txBody>
    </xdr:sp>
    <xdr:clientData/>
  </xdr:twoCellAnchor>
  <xdr:twoCellAnchor>
    <xdr:from>
      <xdr:col>1</xdr:col>
      <xdr:colOff>1981200</xdr:colOff>
      <xdr:row>27</xdr:row>
      <xdr:rowOff>57150</xdr:rowOff>
    </xdr:from>
    <xdr:to>
      <xdr:col>1</xdr:col>
      <xdr:colOff>1981200</xdr:colOff>
      <xdr:row>28</xdr:row>
      <xdr:rowOff>177800</xdr:rowOff>
    </xdr:to>
    <xdr:cxnSp macro="">
      <xdr:nvCxnSpPr>
        <xdr:cNvPr id="45" name="Rovná spojovacia šípka 44">
          <a:extLst>
            <a:ext uri="{FF2B5EF4-FFF2-40B4-BE49-F238E27FC236}">
              <a16:creationId xmlns:a16="http://schemas.microsoft.com/office/drawing/2014/main" id="{DB07A357-6B09-411D-AC7C-BCDAC2FD0C65}"/>
            </a:ext>
          </a:extLst>
        </xdr:cNvPr>
        <xdr:cNvCxnSpPr/>
      </xdr:nvCxnSpPr>
      <xdr:spPr>
        <a:xfrm>
          <a:off x="2752725" y="4962525"/>
          <a:ext cx="0" cy="301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1267242</xdr:colOff>
      <xdr:row>32</xdr:row>
      <xdr:rowOff>95250</xdr:rowOff>
    </xdr:from>
    <xdr:to>
      <xdr:col>4</xdr:col>
      <xdr:colOff>1267242</xdr:colOff>
      <xdr:row>34</xdr:row>
      <xdr:rowOff>28575</xdr:rowOff>
    </xdr:to>
    <xdr:cxnSp macro="">
      <xdr:nvCxnSpPr>
        <xdr:cNvPr id="46" name="Rovná spojovacia šípka 45">
          <a:extLst>
            <a:ext uri="{FF2B5EF4-FFF2-40B4-BE49-F238E27FC236}">
              <a16:creationId xmlns:a16="http://schemas.microsoft.com/office/drawing/2014/main" id="{4D15090C-487B-4888-A745-6FEB96D7CA9B}"/>
            </a:ext>
          </a:extLst>
        </xdr:cNvPr>
        <xdr:cNvCxnSpPr/>
      </xdr:nvCxnSpPr>
      <xdr:spPr>
        <a:xfrm>
          <a:off x="12879459" y="5942772"/>
          <a:ext cx="0" cy="2977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1255774</xdr:colOff>
      <xdr:row>36</xdr:row>
      <xdr:rowOff>142875</xdr:rowOff>
    </xdr:from>
    <xdr:to>
      <xdr:col>4</xdr:col>
      <xdr:colOff>1255774</xdr:colOff>
      <xdr:row>38</xdr:row>
      <xdr:rowOff>82550</xdr:rowOff>
    </xdr:to>
    <xdr:cxnSp macro="">
      <xdr:nvCxnSpPr>
        <xdr:cNvPr id="47" name="Rovná spojovacia šípka 46">
          <a:extLst>
            <a:ext uri="{FF2B5EF4-FFF2-40B4-BE49-F238E27FC236}">
              <a16:creationId xmlns:a16="http://schemas.microsoft.com/office/drawing/2014/main" id="{6F63A505-5932-4596-9318-4A07868495EC}"/>
            </a:ext>
          </a:extLst>
        </xdr:cNvPr>
        <xdr:cNvCxnSpPr/>
      </xdr:nvCxnSpPr>
      <xdr:spPr>
        <a:xfrm>
          <a:off x="12867991" y="6719266"/>
          <a:ext cx="0" cy="30411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1968500</xdr:colOff>
      <xdr:row>36</xdr:row>
      <xdr:rowOff>152400</xdr:rowOff>
    </xdr:from>
    <xdr:to>
      <xdr:col>1</xdr:col>
      <xdr:colOff>1968500</xdr:colOff>
      <xdr:row>38</xdr:row>
      <xdr:rowOff>95250</xdr:rowOff>
    </xdr:to>
    <xdr:cxnSp macro="">
      <xdr:nvCxnSpPr>
        <xdr:cNvPr id="49" name="Rovná spojovacia šípka 48">
          <a:extLst>
            <a:ext uri="{FF2B5EF4-FFF2-40B4-BE49-F238E27FC236}">
              <a16:creationId xmlns:a16="http://schemas.microsoft.com/office/drawing/2014/main" id="{90EBCBDD-0F70-44C3-A877-89D86E4B76FA}"/>
            </a:ext>
          </a:extLst>
        </xdr:cNvPr>
        <xdr:cNvCxnSpPr/>
      </xdr:nvCxnSpPr>
      <xdr:spPr>
        <a:xfrm>
          <a:off x="2740025" y="6686550"/>
          <a:ext cx="0" cy="304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306459</xdr:colOff>
      <xdr:row>38</xdr:row>
      <xdr:rowOff>108640</xdr:rowOff>
    </xdr:from>
    <xdr:to>
      <xdr:col>2</xdr:col>
      <xdr:colOff>778566</xdr:colOff>
      <xdr:row>42</xdr:row>
      <xdr:rowOff>20982</xdr:rowOff>
    </xdr:to>
    <xdr:sp macro="" textlink="">
      <xdr:nvSpPr>
        <xdr:cNvPr id="50" name="Obdĺžnik: zaoblené rohy 49">
          <a:extLst>
            <a:ext uri="{FF2B5EF4-FFF2-40B4-BE49-F238E27FC236}">
              <a16:creationId xmlns:a16="http://schemas.microsoft.com/office/drawing/2014/main" id="{2BC3A1CE-913C-415B-B04F-1BC42AFEB223}"/>
            </a:ext>
          </a:extLst>
        </xdr:cNvPr>
        <xdr:cNvSpPr/>
      </xdr:nvSpPr>
      <xdr:spPr>
        <a:xfrm>
          <a:off x="1076742" y="7049466"/>
          <a:ext cx="7619998" cy="641212"/>
        </a:xfrm>
        <a:prstGeom prst="roundRect">
          <a:avLst/>
        </a:prstGeom>
        <a:solidFill>
          <a:schemeClr val="tx2">
            <a:lumMod val="25000"/>
            <a:lumOff val="75000"/>
          </a:schemeClr>
        </a:solidFill>
        <a:ln w="38100">
          <a:solidFill>
            <a:schemeClr val="tx2">
              <a:lumMod val="50000"/>
              <a:lumOff val="50000"/>
            </a:schemeClr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/>
            <a:t>Vykonali ste v rozpočte projektu od poslednej schválenej verzie rozpočtu nejaké zmeny? Oznamovali ste zmeny, alebo ste SAMRS žiadali o zmenu rozpočtu?</a:t>
          </a:r>
        </a:p>
      </xdr:txBody>
    </xdr:sp>
    <xdr:clientData/>
  </xdr:twoCellAnchor>
  <xdr:twoCellAnchor>
    <xdr:from>
      <xdr:col>1</xdr:col>
      <xdr:colOff>4202048</xdr:colOff>
      <xdr:row>42</xdr:row>
      <xdr:rowOff>25123</xdr:rowOff>
    </xdr:from>
    <xdr:to>
      <xdr:col>1</xdr:col>
      <xdr:colOff>4202048</xdr:colOff>
      <xdr:row>43</xdr:row>
      <xdr:rowOff>80342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A9F0A5B1-2064-490B-A7C4-19AA3E53919B}"/>
            </a:ext>
          </a:extLst>
        </xdr:cNvPr>
        <xdr:cNvCxnSpPr/>
      </xdr:nvCxnSpPr>
      <xdr:spPr>
        <a:xfrm flipH="1">
          <a:off x="4972331" y="7694819"/>
          <a:ext cx="0" cy="23743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1958976</xdr:colOff>
      <xdr:row>43</xdr:row>
      <xdr:rowOff>80342</xdr:rowOff>
    </xdr:from>
    <xdr:to>
      <xdr:col>1</xdr:col>
      <xdr:colOff>6111876</xdr:colOff>
      <xdr:row>43</xdr:row>
      <xdr:rowOff>80342</xdr:rowOff>
    </xdr:to>
    <xdr:cxnSp macro="">
      <xdr:nvCxnSpPr>
        <xdr:cNvPr id="52" name="Rovná spojnica 51">
          <a:extLst>
            <a:ext uri="{FF2B5EF4-FFF2-40B4-BE49-F238E27FC236}">
              <a16:creationId xmlns:a16="http://schemas.microsoft.com/office/drawing/2014/main" id="{B62BA068-6416-43CA-8C4F-9F95B9DC40D7}"/>
            </a:ext>
          </a:extLst>
        </xdr:cNvPr>
        <xdr:cNvCxnSpPr/>
      </xdr:nvCxnSpPr>
      <xdr:spPr>
        <a:xfrm>
          <a:off x="2729259" y="7932255"/>
          <a:ext cx="415290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1971260</xdr:colOff>
      <xdr:row>43</xdr:row>
      <xdr:rowOff>86001</xdr:rowOff>
    </xdr:from>
    <xdr:to>
      <xdr:col>1</xdr:col>
      <xdr:colOff>1975121</xdr:colOff>
      <xdr:row>45</xdr:row>
      <xdr:rowOff>77302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BCCB1FA0-58C0-4760-8D68-0E97F9036CD4}"/>
            </a:ext>
          </a:extLst>
        </xdr:cNvPr>
        <xdr:cNvCxnSpPr/>
      </xdr:nvCxnSpPr>
      <xdr:spPr>
        <a:xfrm>
          <a:off x="2741543" y="7937914"/>
          <a:ext cx="3861" cy="355736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6115051</xdr:colOff>
      <xdr:row>43</xdr:row>
      <xdr:rowOff>80342</xdr:rowOff>
    </xdr:from>
    <xdr:to>
      <xdr:col>1</xdr:col>
      <xdr:colOff>6115051</xdr:colOff>
      <xdr:row>45</xdr:row>
      <xdr:rowOff>79099</xdr:rowOff>
    </xdr:to>
    <xdr:cxnSp macro="">
      <xdr:nvCxnSpPr>
        <xdr:cNvPr id="54" name="Rovná spojovacia šípka 53">
          <a:extLst>
            <a:ext uri="{FF2B5EF4-FFF2-40B4-BE49-F238E27FC236}">
              <a16:creationId xmlns:a16="http://schemas.microsoft.com/office/drawing/2014/main" id="{07B6078A-C4D2-4904-8563-441FC277EA8D}"/>
            </a:ext>
          </a:extLst>
        </xdr:cNvPr>
        <xdr:cNvCxnSpPr/>
      </xdr:nvCxnSpPr>
      <xdr:spPr>
        <a:xfrm>
          <a:off x="6885334" y="7932255"/>
          <a:ext cx="0" cy="36319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5311776</xdr:colOff>
      <xdr:row>45</xdr:row>
      <xdr:rowOff>77856</xdr:rowOff>
    </xdr:from>
    <xdr:to>
      <xdr:col>1</xdr:col>
      <xdr:colOff>6949108</xdr:colOff>
      <xdr:row>48</xdr:row>
      <xdr:rowOff>33130</xdr:rowOff>
    </xdr:to>
    <xdr:sp macro="" textlink="">
      <xdr:nvSpPr>
        <xdr:cNvPr id="56" name="Obdĺžnik 55">
          <a:extLst>
            <a:ext uri="{FF2B5EF4-FFF2-40B4-BE49-F238E27FC236}">
              <a16:creationId xmlns:a16="http://schemas.microsoft.com/office/drawing/2014/main" id="{33D7C713-28AC-4FF6-ACEE-27EAFFC1016B}"/>
            </a:ext>
          </a:extLst>
        </xdr:cNvPr>
        <xdr:cNvSpPr/>
      </xdr:nvSpPr>
      <xdr:spPr>
        <a:xfrm>
          <a:off x="6082059" y="8294204"/>
          <a:ext cx="1637332" cy="501926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oznamovali sme</a:t>
          </a:r>
        </a:p>
      </xdr:txBody>
    </xdr:sp>
    <xdr:clientData/>
  </xdr:twoCellAnchor>
  <xdr:twoCellAnchor>
    <xdr:from>
      <xdr:col>1</xdr:col>
      <xdr:colOff>1961459</xdr:colOff>
      <xdr:row>48</xdr:row>
      <xdr:rowOff>17527</xdr:rowOff>
    </xdr:from>
    <xdr:to>
      <xdr:col>1</xdr:col>
      <xdr:colOff>2474751</xdr:colOff>
      <xdr:row>50</xdr:row>
      <xdr:rowOff>180694</xdr:rowOff>
    </xdr:to>
    <xdr:cxnSp macro="">
      <xdr:nvCxnSpPr>
        <xdr:cNvPr id="57" name="Rovná spojovacia šípka 56">
          <a:extLst>
            <a:ext uri="{FF2B5EF4-FFF2-40B4-BE49-F238E27FC236}">
              <a16:creationId xmlns:a16="http://schemas.microsoft.com/office/drawing/2014/main" id="{9E4B59FF-F99D-4DEE-B233-B190FF8CE945}"/>
            </a:ext>
          </a:extLst>
        </xdr:cNvPr>
        <xdr:cNvCxnSpPr/>
      </xdr:nvCxnSpPr>
      <xdr:spPr>
        <a:xfrm>
          <a:off x="2731742" y="8780527"/>
          <a:ext cx="513292" cy="52760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4197631</xdr:colOff>
      <xdr:row>43</xdr:row>
      <xdr:rowOff>80342</xdr:rowOff>
    </xdr:from>
    <xdr:to>
      <xdr:col>1</xdr:col>
      <xdr:colOff>4197631</xdr:colOff>
      <xdr:row>45</xdr:row>
      <xdr:rowOff>79099</xdr:rowOff>
    </xdr:to>
    <xdr:cxnSp macro="">
      <xdr:nvCxnSpPr>
        <xdr:cNvPr id="72" name="Rovná spojovacia šípka 71">
          <a:extLst>
            <a:ext uri="{FF2B5EF4-FFF2-40B4-BE49-F238E27FC236}">
              <a16:creationId xmlns:a16="http://schemas.microsoft.com/office/drawing/2014/main" id="{CAF85257-C2BE-4E02-9B50-6F6CC2B5E0E2}"/>
            </a:ext>
          </a:extLst>
        </xdr:cNvPr>
        <xdr:cNvCxnSpPr/>
      </xdr:nvCxnSpPr>
      <xdr:spPr>
        <a:xfrm>
          <a:off x="4967914" y="7932255"/>
          <a:ext cx="0" cy="36319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3338858</xdr:colOff>
      <xdr:row>45</xdr:row>
      <xdr:rowOff>80477</xdr:rowOff>
    </xdr:from>
    <xdr:to>
      <xdr:col>1</xdr:col>
      <xdr:colOff>5053358</xdr:colOff>
      <xdr:row>48</xdr:row>
      <xdr:rowOff>23327</xdr:rowOff>
    </xdr:to>
    <xdr:sp macro="" textlink="">
      <xdr:nvSpPr>
        <xdr:cNvPr id="73" name="Obdĺžnik 72">
          <a:extLst>
            <a:ext uri="{FF2B5EF4-FFF2-40B4-BE49-F238E27FC236}">
              <a16:creationId xmlns:a16="http://schemas.microsoft.com/office/drawing/2014/main" id="{DFC82F76-E12E-46D4-8101-BD0A9257AEED}"/>
            </a:ext>
          </a:extLst>
        </xdr:cNvPr>
        <xdr:cNvSpPr/>
      </xdr:nvSpPr>
      <xdr:spPr>
        <a:xfrm>
          <a:off x="4109141" y="8296825"/>
          <a:ext cx="1714500" cy="489502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neoznamovali sme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3619500</xdr:colOff>
      <xdr:row>48</xdr:row>
      <xdr:rowOff>18990</xdr:rowOff>
    </xdr:from>
    <xdr:to>
      <xdr:col>1</xdr:col>
      <xdr:colOff>4183882</xdr:colOff>
      <xdr:row>51</xdr:row>
      <xdr:rowOff>0</xdr:rowOff>
    </xdr:to>
    <xdr:cxnSp macro="">
      <xdr:nvCxnSpPr>
        <xdr:cNvPr id="75" name="Rovná spojovacia šípka 74">
          <a:extLst>
            <a:ext uri="{FF2B5EF4-FFF2-40B4-BE49-F238E27FC236}">
              <a16:creationId xmlns:a16="http://schemas.microsoft.com/office/drawing/2014/main" id="{7EE59A66-CB88-4C10-A9F1-8C1075B46541}"/>
            </a:ext>
          </a:extLst>
        </xdr:cNvPr>
        <xdr:cNvCxnSpPr/>
      </xdr:nvCxnSpPr>
      <xdr:spPr>
        <a:xfrm flipH="1">
          <a:off x="4389783" y="8781990"/>
          <a:ext cx="564382" cy="52766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6121550</xdr:colOff>
      <xdr:row>48</xdr:row>
      <xdr:rowOff>29679</xdr:rowOff>
    </xdr:from>
    <xdr:to>
      <xdr:col>1</xdr:col>
      <xdr:colOff>6129130</xdr:colOff>
      <xdr:row>50</xdr:row>
      <xdr:rowOff>132522</xdr:rowOff>
    </xdr:to>
    <xdr:cxnSp macro="">
      <xdr:nvCxnSpPr>
        <xdr:cNvPr id="80" name="Rovná spojovacia šípka 79">
          <a:extLst>
            <a:ext uri="{FF2B5EF4-FFF2-40B4-BE49-F238E27FC236}">
              <a16:creationId xmlns:a16="http://schemas.microsoft.com/office/drawing/2014/main" id="{D316FEC0-2FF3-4544-96A5-3C3D8D5B8895}"/>
            </a:ext>
          </a:extLst>
        </xdr:cNvPr>
        <xdr:cNvCxnSpPr/>
      </xdr:nvCxnSpPr>
      <xdr:spPr>
        <a:xfrm>
          <a:off x="6891833" y="8792679"/>
          <a:ext cx="7580" cy="467278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799069</xdr:colOff>
      <xdr:row>50</xdr:row>
      <xdr:rowOff>123706</xdr:rowOff>
    </xdr:from>
    <xdr:to>
      <xdr:col>4</xdr:col>
      <xdr:colOff>1192015</xdr:colOff>
      <xdr:row>54</xdr:row>
      <xdr:rowOff>104656</xdr:rowOff>
    </xdr:to>
    <xdr:sp macro="" textlink="">
      <xdr:nvSpPr>
        <xdr:cNvPr id="83" name="Ovál 82">
          <a:extLst>
            <a:ext uri="{FF2B5EF4-FFF2-40B4-BE49-F238E27FC236}">
              <a16:creationId xmlns:a16="http://schemas.microsoft.com/office/drawing/2014/main" id="{3DCA9F6C-18E4-408C-8625-7CDC96C1DB9F}"/>
            </a:ext>
          </a:extLst>
        </xdr:cNvPr>
        <xdr:cNvSpPr/>
      </xdr:nvSpPr>
      <xdr:spPr>
        <a:xfrm>
          <a:off x="10564265" y="9251141"/>
          <a:ext cx="2239967" cy="709819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Žiadosť_príklad_4</a:t>
          </a:r>
        </a:p>
      </xdr:txBody>
    </xdr:sp>
    <xdr:clientData/>
  </xdr:twoCellAnchor>
  <xdr:twoCellAnchor>
    <xdr:from>
      <xdr:col>4</xdr:col>
      <xdr:colOff>1275896</xdr:colOff>
      <xdr:row>42</xdr:row>
      <xdr:rowOff>27957</xdr:rowOff>
    </xdr:from>
    <xdr:to>
      <xdr:col>4</xdr:col>
      <xdr:colOff>1275896</xdr:colOff>
      <xdr:row>43</xdr:row>
      <xdr:rowOff>137151</xdr:rowOff>
    </xdr:to>
    <xdr:cxnSp macro="">
      <xdr:nvCxnSpPr>
        <xdr:cNvPr id="84" name="Rovná spojnica 83">
          <a:extLst>
            <a:ext uri="{FF2B5EF4-FFF2-40B4-BE49-F238E27FC236}">
              <a16:creationId xmlns:a16="http://schemas.microsoft.com/office/drawing/2014/main" id="{63E431F5-233E-4384-9E53-F8F14A971A0E}"/>
            </a:ext>
          </a:extLst>
        </xdr:cNvPr>
        <xdr:cNvCxnSpPr/>
      </xdr:nvCxnSpPr>
      <xdr:spPr>
        <a:xfrm flipH="1">
          <a:off x="12888113" y="7697653"/>
          <a:ext cx="0" cy="291411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912584</xdr:colOff>
      <xdr:row>43</xdr:row>
      <xdr:rowOff>137151</xdr:rowOff>
    </xdr:from>
    <xdr:to>
      <xdr:col>5</xdr:col>
      <xdr:colOff>1388875</xdr:colOff>
      <xdr:row>43</xdr:row>
      <xdr:rowOff>137151</xdr:rowOff>
    </xdr:to>
    <xdr:cxnSp macro="">
      <xdr:nvCxnSpPr>
        <xdr:cNvPr id="85" name="Rovná spojnica 84">
          <a:extLst>
            <a:ext uri="{FF2B5EF4-FFF2-40B4-BE49-F238E27FC236}">
              <a16:creationId xmlns:a16="http://schemas.microsoft.com/office/drawing/2014/main" id="{4EA1F6DE-B629-46A3-B76C-F5B53BE1D81F}"/>
            </a:ext>
          </a:extLst>
        </xdr:cNvPr>
        <xdr:cNvCxnSpPr/>
      </xdr:nvCxnSpPr>
      <xdr:spPr>
        <a:xfrm>
          <a:off x="10677780" y="7989064"/>
          <a:ext cx="4170334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904708</xdr:colOff>
      <xdr:row>43</xdr:row>
      <xdr:rowOff>140804</xdr:rowOff>
    </xdr:from>
    <xdr:to>
      <xdr:col>3</xdr:col>
      <xdr:colOff>911087</xdr:colOff>
      <xdr:row>45</xdr:row>
      <xdr:rowOff>28548</xdr:rowOff>
    </xdr:to>
    <xdr:cxnSp macro="">
      <xdr:nvCxnSpPr>
        <xdr:cNvPr id="86" name="Rovná spojovacia šípka 85">
          <a:extLst>
            <a:ext uri="{FF2B5EF4-FFF2-40B4-BE49-F238E27FC236}">
              <a16:creationId xmlns:a16="http://schemas.microsoft.com/office/drawing/2014/main" id="{C2BCE898-60BB-46BA-8B2E-A5AB8AC88317}"/>
            </a:ext>
          </a:extLst>
        </xdr:cNvPr>
        <xdr:cNvCxnSpPr>
          <a:endCxn id="88" idx="0"/>
        </xdr:cNvCxnSpPr>
      </xdr:nvCxnSpPr>
      <xdr:spPr>
        <a:xfrm flipH="1">
          <a:off x="10669904" y="7992717"/>
          <a:ext cx="6379" cy="25217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1380355</xdr:colOff>
      <xdr:row>43</xdr:row>
      <xdr:rowOff>140326</xdr:rowOff>
    </xdr:from>
    <xdr:to>
      <xdr:col>5</xdr:col>
      <xdr:colOff>1380355</xdr:colOff>
      <xdr:row>45</xdr:row>
      <xdr:rowOff>31133</xdr:rowOff>
    </xdr:to>
    <xdr:cxnSp macro="">
      <xdr:nvCxnSpPr>
        <xdr:cNvPr id="87" name="Rovná spojovacia šípka 86">
          <a:extLst>
            <a:ext uri="{FF2B5EF4-FFF2-40B4-BE49-F238E27FC236}">
              <a16:creationId xmlns:a16="http://schemas.microsoft.com/office/drawing/2014/main" id="{D3774D12-ED1A-4D81-BAC5-51306E529042}"/>
            </a:ext>
          </a:extLst>
        </xdr:cNvPr>
        <xdr:cNvCxnSpPr/>
      </xdr:nvCxnSpPr>
      <xdr:spPr>
        <a:xfrm>
          <a:off x="14839594" y="7992239"/>
          <a:ext cx="0" cy="2552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24967</xdr:colOff>
      <xdr:row>45</xdr:row>
      <xdr:rowOff>31723</xdr:rowOff>
    </xdr:from>
    <xdr:to>
      <xdr:col>3</xdr:col>
      <xdr:colOff>1784448</xdr:colOff>
      <xdr:row>48</xdr:row>
      <xdr:rowOff>12673</xdr:rowOff>
    </xdr:to>
    <xdr:sp macro="" textlink="">
      <xdr:nvSpPr>
        <xdr:cNvPr id="88" name="Obdĺžnik 87">
          <a:extLst>
            <a:ext uri="{FF2B5EF4-FFF2-40B4-BE49-F238E27FC236}">
              <a16:creationId xmlns:a16="http://schemas.microsoft.com/office/drawing/2014/main" id="{531911D3-863E-4670-966D-8C9532FF3C29}"/>
            </a:ext>
          </a:extLst>
        </xdr:cNvPr>
        <xdr:cNvSpPr/>
      </xdr:nvSpPr>
      <xdr:spPr>
        <a:xfrm>
          <a:off x="9790163" y="8248071"/>
          <a:ext cx="1759481" cy="527602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žiadali sme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3</xdr:col>
      <xdr:colOff>915071</xdr:colOff>
      <xdr:row>48</xdr:row>
      <xdr:rowOff>15951</xdr:rowOff>
    </xdr:from>
    <xdr:to>
      <xdr:col>3</xdr:col>
      <xdr:colOff>1424608</xdr:colOff>
      <xdr:row>50</xdr:row>
      <xdr:rowOff>157369</xdr:rowOff>
    </xdr:to>
    <xdr:cxnSp macro="">
      <xdr:nvCxnSpPr>
        <xdr:cNvPr id="90" name="Rovná spojovacia šípka 89">
          <a:extLst>
            <a:ext uri="{FF2B5EF4-FFF2-40B4-BE49-F238E27FC236}">
              <a16:creationId xmlns:a16="http://schemas.microsoft.com/office/drawing/2014/main" id="{20A68300-0A65-4DAC-8EB4-1790FCD93785}"/>
            </a:ext>
          </a:extLst>
        </xdr:cNvPr>
        <xdr:cNvCxnSpPr/>
      </xdr:nvCxnSpPr>
      <xdr:spPr>
        <a:xfrm>
          <a:off x="10680267" y="8778951"/>
          <a:ext cx="509537" cy="505853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1275896</xdr:colOff>
      <xdr:row>43</xdr:row>
      <xdr:rowOff>137151</xdr:rowOff>
    </xdr:from>
    <xdr:to>
      <xdr:col>4</xdr:col>
      <xdr:colOff>1275896</xdr:colOff>
      <xdr:row>45</xdr:row>
      <xdr:rowOff>27958</xdr:rowOff>
    </xdr:to>
    <xdr:cxnSp macro="">
      <xdr:nvCxnSpPr>
        <xdr:cNvPr id="91" name="Rovná spojovacia šípka 90">
          <a:extLst>
            <a:ext uri="{FF2B5EF4-FFF2-40B4-BE49-F238E27FC236}">
              <a16:creationId xmlns:a16="http://schemas.microsoft.com/office/drawing/2014/main" id="{B93892DC-E5FC-4A56-B1BE-82A0FF08CE2E}"/>
            </a:ext>
          </a:extLst>
        </xdr:cNvPr>
        <xdr:cNvCxnSpPr/>
      </xdr:nvCxnSpPr>
      <xdr:spPr>
        <a:xfrm>
          <a:off x="12888113" y="7989064"/>
          <a:ext cx="0" cy="2552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436573</xdr:colOff>
      <xdr:row>45</xdr:row>
      <xdr:rowOff>28548</xdr:rowOff>
    </xdr:from>
    <xdr:to>
      <xdr:col>5</xdr:col>
      <xdr:colOff>336334</xdr:colOff>
      <xdr:row>48</xdr:row>
      <xdr:rowOff>9498</xdr:rowOff>
    </xdr:to>
    <xdr:sp macro="" textlink="">
      <xdr:nvSpPr>
        <xdr:cNvPr id="92" name="Obdĺžnik 91">
          <a:extLst>
            <a:ext uri="{FF2B5EF4-FFF2-40B4-BE49-F238E27FC236}">
              <a16:creationId xmlns:a16="http://schemas.microsoft.com/office/drawing/2014/main" id="{C7CFD466-B980-43AA-8E1E-E7C35E4C62A7}"/>
            </a:ext>
          </a:extLst>
        </xdr:cNvPr>
        <xdr:cNvSpPr/>
      </xdr:nvSpPr>
      <xdr:spPr>
        <a:xfrm>
          <a:off x="12048790" y="8244896"/>
          <a:ext cx="1746783" cy="527602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neoznamovali sme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604631</xdr:colOff>
      <xdr:row>48</xdr:row>
      <xdr:rowOff>20956</xdr:rowOff>
    </xdr:from>
    <xdr:to>
      <xdr:col>4</xdr:col>
      <xdr:colOff>1277314</xdr:colOff>
      <xdr:row>50</xdr:row>
      <xdr:rowOff>165652</xdr:rowOff>
    </xdr:to>
    <xdr:cxnSp macro="">
      <xdr:nvCxnSpPr>
        <xdr:cNvPr id="93" name="Rovná spojovacia šípka 92">
          <a:extLst>
            <a:ext uri="{FF2B5EF4-FFF2-40B4-BE49-F238E27FC236}">
              <a16:creationId xmlns:a16="http://schemas.microsoft.com/office/drawing/2014/main" id="{CBF4D8DE-E22E-4773-A224-3B8088C224F5}"/>
            </a:ext>
          </a:extLst>
        </xdr:cNvPr>
        <xdr:cNvCxnSpPr/>
      </xdr:nvCxnSpPr>
      <xdr:spPr>
        <a:xfrm flipH="1">
          <a:off x="12216848" y="8783956"/>
          <a:ext cx="672683" cy="509131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1411942</xdr:colOff>
      <xdr:row>48</xdr:row>
      <xdr:rowOff>2561</xdr:rowOff>
    </xdr:from>
    <xdr:to>
      <xdr:col>5</xdr:col>
      <xdr:colOff>1416326</xdr:colOff>
      <xdr:row>50</xdr:row>
      <xdr:rowOff>91108</xdr:rowOff>
    </xdr:to>
    <xdr:cxnSp macro="">
      <xdr:nvCxnSpPr>
        <xdr:cNvPr id="94" name="Rovná spojovacia šípka 93">
          <a:extLst>
            <a:ext uri="{FF2B5EF4-FFF2-40B4-BE49-F238E27FC236}">
              <a16:creationId xmlns:a16="http://schemas.microsoft.com/office/drawing/2014/main" id="{9B4EC096-BA66-4779-81CC-4CD62AE7459A}"/>
            </a:ext>
          </a:extLst>
        </xdr:cNvPr>
        <xdr:cNvCxnSpPr/>
      </xdr:nvCxnSpPr>
      <xdr:spPr>
        <a:xfrm>
          <a:off x="14871181" y="8765561"/>
          <a:ext cx="4384" cy="452982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305471</xdr:colOff>
      <xdr:row>50</xdr:row>
      <xdr:rowOff>94412</xdr:rowOff>
    </xdr:from>
    <xdr:to>
      <xdr:col>6</xdr:col>
      <xdr:colOff>57973</xdr:colOff>
      <xdr:row>54</xdr:row>
      <xdr:rowOff>94412</xdr:rowOff>
    </xdr:to>
    <xdr:sp macro="" textlink="">
      <xdr:nvSpPr>
        <xdr:cNvPr id="95" name="Ovál 94">
          <a:extLst>
            <a:ext uri="{FF2B5EF4-FFF2-40B4-BE49-F238E27FC236}">
              <a16:creationId xmlns:a16="http://schemas.microsoft.com/office/drawing/2014/main" id="{CA0209F0-2A98-4F7A-A679-FD19E1B878DC}"/>
            </a:ext>
          </a:extLst>
        </xdr:cNvPr>
        <xdr:cNvSpPr/>
      </xdr:nvSpPr>
      <xdr:spPr>
        <a:xfrm>
          <a:off x="13764710" y="9221847"/>
          <a:ext cx="2237285" cy="728869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Žiadosť_príklad_5</a:t>
          </a:r>
        </a:p>
      </xdr:txBody>
    </xdr:sp>
    <xdr:clientData/>
  </xdr:twoCellAnchor>
  <xdr:twoCellAnchor>
    <xdr:from>
      <xdr:col>1</xdr:col>
      <xdr:colOff>1126154</xdr:colOff>
      <xdr:row>45</xdr:row>
      <xdr:rowOff>77302</xdr:rowOff>
    </xdr:from>
    <xdr:to>
      <xdr:col>1</xdr:col>
      <xdr:colOff>2840654</xdr:colOff>
      <xdr:row>48</xdr:row>
      <xdr:rowOff>23327</xdr:rowOff>
    </xdr:to>
    <xdr:sp macro="" textlink="">
      <xdr:nvSpPr>
        <xdr:cNvPr id="2" name="Obdĺžnik 1">
          <a:extLst>
            <a:ext uri="{FF2B5EF4-FFF2-40B4-BE49-F238E27FC236}">
              <a16:creationId xmlns:a16="http://schemas.microsoft.com/office/drawing/2014/main" id="{7B4FC97E-4A91-4ACD-8816-4DBABEF4BA36}"/>
            </a:ext>
          </a:extLst>
        </xdr:cNvPr>
        <xdr:cNvSpPr/>
      </xdr:nvSpPr>
      <xdr:spPr>
        <a:xfrm>
          <a:off x="1896437" y="8293650"/>
          <a:ext cx="1714500" cy="492677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žiadali sme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5013831</xdr:colOff>
      <xdr:row>50</xdr:row>
      <xdr:rowOff>143886</xdr:rowOff>
    </xdr:from>
    <xdr:to>
      <xdr:col>2</xdr:col>
      <xdr:colOff>86324</xdr:colOff>
      <xdr:row>54</xdr:row>
      <xdr:rowOff>105786</xdr:rowOff>
    </xdr:to>
    <xdr:sp macro="" textlink="">
      <xdr:nvSpPr>
        <xdr:cNvPr id="24" name="Ovál 23">
          <a:extLst>
            <a:ext uri="{FF2B5EF4-FFF2-40B4-BE49-F238E27FC236}">
              <a16:creationId xmlns:a16="http://schemas.microsoft.com/office/drawing/2014/main" id="{2CF585AB-4950-4F01-83A5-7489908DF2B8}"/>
            </a:ext>
          </a:extLst>
        </xdr:cNvPr>
        <xdr:cNvSpPr/>
      </xdr:nvSpPr>
      <xdr:spPr>
        <a:xfrm>
          <a:off x="5784114" y="9271321"/>
          <a:ext cx="2220384" cy="690769"/>
        </a:xfrm>
        <a:prstGeom prst="ellipse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200" b="1"/>
            <a:t>príklad je na karte Oznámenie_príklad_3</a:t>
          </a:r>
        </a:p>
      </xdr:txBody>
    </xdr:sp>
    <xdr:clientData/>
  </xdr:twoCellAnchor>
  <xdr:twoCellAnchor>
    <xdr:from>
      <xdr:col>2</xdr:col>
      <xdr:colOff>1144794</xdr:colOff>
      <xdr:row>38</xdr:row>
      <xdr:rowOff>102290</xdr:rowOff>
    </xdr:from>
    <xdr:to>
      <xdr:col>6</xdr:col>
      <xdr:colOff>732594</xdr:colOff>
      <xdr:row>42</xdr:row>
      <xdr:rowOff>30507</xdr:rowOff>
    </xdr:to>
    <xdr:sp macro="" textlink="">
      <xdr:nvSpPr>
        <xdr:cNvPr id="48" name="Obdĺžnik: zaoblené rohy 47">
          <a:extLst>
            <a:ext uri="{FF2B5EF4-FFF2-40B4-BE49-F238E27FC236}">
              <a16:creationId xmlns:a16="http://schemas.microsoft.com/office/drawing/2014/main" id="{74CE0C8A-AC63-4B43-8722-D00A681D659E}"/>
            </a:ext>
          </a:extLst>
        </xdr:cNvPr>
        <xdr:cNvSpPr/>
      </xdr:nvSpPr>
      <xdr:spPr>
        <a:xfrm>
          <a:off x="9062968" y="7043116"/>
          <a:ext cx="7613648" cy="657087"/>
        </a:xfrm>
        <a:prstGeom prst="roundRect">
          <a:avLst/>
        </a:prstGeom>
        <a:solidFill>
          <a:schemeClr val="tx2">
            <a:lumMod val="25000"/>
            <a:lumOff val="75000"/>
          </a:schemeClr>
        </a:solidFill>
        <a:ln w="38100">
          <a:solidFill>
            <a:schemeClr val="tx2">
              <a:lumMod val="50000"/>
              <a:lumOff val="50000"/>
            </a:schemeClr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400" b="1"/>
            <a:t>Vykonali ste v rozpočte projektu od poslednej schválenej verzie rozpočtu nejaké zmeny? Oznamovali ste zmeny, alebo ste SAMRS žiadali o zmenu rozpočtu?</a:t>
          </a:r>
        </a:p>
      </xdr:txBody>
    </xdr:sp>
    <xdr:clientData/>
  </xdr:twoCellAnchor>
  <xdr:twoCellAnchor>
    <xdr:from>
      <xdr:col>5</xdr:col>
      <xdr:colOff>516228</xdr:colOff>
      <xdr:row>45</xdr:row>
      <xdr:rowOff>31723</xdr:rowOff>
    </xdr:from>
    <xdr:to>
      <xdr:col>5</xdr:col>
      <xdr:colOff>2256661</xdr:colOff>
      <xdr:row>48</xdr:row>
      <xdr:rowOff>12673</xdr:rowOff>
    </xdr:to>
    <xdr:sp macro="" textlink="">
      <xdr:nvSpPr>
        <xdr:cNvPr id="60" name="Obdĺžnik 59">
          <a:extLst>
            <a:ext uri="{FF2B5EF4-FFF2-40B4-BE49-F238E27FC236}">
              <a16:creationId xmlns:a16="http://schemas.microsoft.com/office/drawing/2014/main" id="{03F83763-002E-4CEF-8B42-4A81F0B11C95}"/>
            </a:ext>
          </a:extLst>
        </xdr:cNvPr>
        <xdr:cNvSpPr/>
      </xdr:nvSpPr>
      <xdr:spPr>
        <a:xfrm>
          <a:off x="13975467" y="8248071"/>
          <a:ext cx="1740433" cy="527602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oznamovali sme</a:t>
          </a:r>
          <a:endParaRPr lang="sk-SK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013D1-58B9-4EFE-AD73-5AAB18B66E14}">
  <dimension ref="A1:H6"/>
  <sheetViews>
    <sheetView topLeftCell="A7" zoomScale="115" zoomScaleNormal="115" workbookViewId="0">
      <selection activeCell="E23" sqref="E23"/>
    </sheetView>
  </sheetViews>
  <sheetFormatPr defaultRowHeight="15" x14ac:dyDescent="0.25"/>
  <cols>
    <col min="1" max="1" width="11" style="54" bestFit="1" customWidth="1"/>
    <col min="2" max="2" width="102.28515625" bestFit="1" customWidth="1"/>
    <col min="3" max="5" width="26.42578125" customWidth="1"/>
    <col min="6" max="8" width="35.5703125" customWidth="1"/>
  </cols>
  <sheetData>
    <row r="1" spans="1:8" ht="15.75" hidden="1" thickBot="1" x14ac:dyDescent="0.3">
      <c r="A1" s="30" t="s">
        <v>76</v>
      </c>
      <c r="B1" s="31" t="s">
        <v>69</v>
      </c>
      <c r="C1" s="32" t="s">
        <v>70</v>
      </c>
      <c r="D1" s="33" t="s">
        <v>71</v>
      </c>
      <c r="E1" s="34" t="s">
        <v>87</v>
      </c>
      <c r="F1" s="35" t="s">
        <v>74</v>
      </c>
      <c r="G1" s="33" t="s">
        <v>75</v>
      </c>
      <c r="H1" s="34" t="s">
        <v>88</v>
      </c>
    </row>
    <row r="2" spans="1:8" hidden="1" x14ac:dyDescent="0.25">
      <c r="A2" s="36">
        <v>0</v>
      </c>
      <c r="B2" s="37" t="s">
        <v>99</v>
      </c>
      <c r="C2" s="38" t="s">
        <v>96</v>
      </c>
      <c r="D2" s="39" t="s">
        <v>95</v>
      </c>
      <c r="E2" s="40" t="s">
        <v>85</v>
      </c>
      <c r="F2" s="41" t="s">
        <v>98</v>
      </c>
      <c r="G2" s="39" t="s">
        <v>97</v>
      </c>
      <c r="H2" s="40" t="s">
        <v>85</v>
      </c>
    </row>
    <row r="3" spans="1:8" hidden="1" x14ac:dyDescent="0.25">
      <c r="A3" s="42">
        <v>1</v>
      </c>
      <c r="B3" s="43" t="s">
        <v>100</v>
      </c>
      <c r="C3" s="44" t="s">
        <v>73</v>
      </c>
      <c r="D3" s="29" t="s">
        <v>72</v>
      </c>
      <c r="E3" s="45" t="s">
        <v>85</v>
      </c>
      <c r="F3" s="46" t="s">
        <v>77</v>
      </c>
      <c r="G3" s="29" t="s">
        <v>91</v>
      </c>
      <c r="H3" s="45" t="s">
        <v>85</v>
      </c>
    </row>
    <row r="4" spans="1:8" hidden="1" x14ac:dyDescent="0.25">
      <c r="A4" s="42">
        <v>2</v>
      </c>
      <c r="B4" s="43" t="s">
        <v>81</v>
      </c>
      <c r="C4" s="44" t="s">
        <v>83</v>
      </c>
      <c r="D4" s="29" t="s">
        <v>82</v>
      </c>
      <c r="E4" s="45" t="s">
        <v>85</v>
      </c>
      <c r="F4" s="46" t="s">
        <v>80</v>
      </c>
      <c r="G4" s="29" t="s">
        <v>84</v>
      </c>
      <c r="H4" s="45" t="s">
        <v>85</v>
      </c>
    </row>
    <row r="5" spans="1:8" hidden="1" x14ac:dyDescent="0.25">
      <c r="A5" s="42">
        <v>3</v>
      </c>
      <c r="B5" s="43" t="s">
        <v>89</v>
      </c>
      <c r="C5" s="44" t="s">
        <v>79</v>
      </c>
      <c r="D5" s="29" t="s">
        <v>86</v>
      </c>
      <c r="E5" s="47" t="s">
        <v>78</v>
      </c>
      <c r="F5" s="46" t="s">
        <v>90</v>
      </c>
      <c r="G5" s="29" t="s">
        <v>90</v>
      </c>
      <c r="H5" s="47" t="s">
        <v>92</v>
      </c>
    </row>
    <row r="6" spans="1:8" ht="15.75" hidden="1" thickBot="1" x14ac:dyDescent="0.3">
      <c r="A6" s="48">
        <v>4</v>
      </c>
      <c r="B6" s="49" t="s">
        <v>89</v>
      </c>
      <c r="C6" s="50" t="s">
        <v>79</v>
      </c>
      <c r="D6" s="51" t="s">
        <v>86</v>
      </c>
      <c r="E6" s="52" t="s">
        <v>78</v>
      </c>
      <c r="F6" s="53" t="s">
        <v>93</v>
      </c>
      <c r="G6" s="51" t="s">
        <v>93</v>
      </c>
      <c r="H6" s="52" t="s">
        <v>94</v>
      </c>
    </row>
  </sheetData>
  <sheetProtection algorithmName="SHA-512" hashValue="z9QkYiYz91ZcHJOdGb1t+Wpy4O+0WTJm2pnFA50lfgfbWSSJNWQjFs5q9zFYamv6mHRX6dmjTbnR0+ZLGOWXOQ==" saltValue="oVycwY7V/mJCHuiJTzbKf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3C49-1905-41F0-85E8-F9F5F3CFEE61}">
  <dimension ref="A1:G84"/>
  <sheetViews>
    <sheetView tabSelected="1" topLeftCell="A40" zoomScale="115" zoomScaleNormal="115" workbookViewId="0">
      <selection activeCell="K3" sqref="K3"/>
    </sheetView>
  </sheetViews>
  <sheetFormatPr defaultColWidth="8.7109375" defaultRowHeight="15" x14ac:dyDescent="0.25"/>
  <cols>
    <col min="1" max="1" width="56.28515625" style="1" customWidth="1"/>
    <col min="2" max="2" width="26.42578125" style="1" customWidth="1"/>
    <col min="3" max="6" width="19.5703125" style="1" customWidth="1"/>
    <col min="7" max="7" width="27.5703125" style="1" customWidth="1"/>
    <col min="8" max="16384" width="8.7109375" style="1"/>
  </cols>
  <sheetData>
    <row r="1" spans="1:7" x14ac:dyDescent="0.25">
      <c r="A1" s="119" t="s">
        <v>113</v>
      </c>
      <c r="B1" s="120"/>
      <c r="C1" s="120"/>
      <c r="D1" s="120"/>
      <c r="E1" s="120"/>
      <c r="F1" s="120"/>
      <c r="G1" s="121"/>
    </row>
    <row r="2" spans="1:7" x14ac:dyDescent="0.25">
      <c r="A2" s="122"/>
      <c r="B2" s="123"/>
      <c r="C2" s="123"/>
      <c r="D2" s="123"/>
      <c r="E2" s="123"/>
      <c r="F2" s="123"/>
      <c r="G2" s="124"/>
    </row>
    <row r="3" spans="1:7" ht="75" customHeight="1" thickBot="1" x14ac:dyDescent="0.3">
      <c r="A3" s="125"/>
      <c r="B3" s="126"/>
      <c r="C3" s="126"/>
      <c r="D3" s="126"/>
      <c r="E3" s="126"/>
      <c r="F3" s="126"/>
      <c r="G3" s="127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67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8" t="s">
        <v>109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5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SUM(B23:B29)</f>
        <v>17500</v>
      </c>
      <c r="C22" s="8">
        <f>SUM(C23:C29)</f>
        <v>17500</v>
      </c>
      <c r="D22" s="18">
        <f>SUM(D23:D29)</f>
        <v>0</v>
      </c>
      <c r="E22" s="21">
        <f>D22/B22</f>
        <v>0</v>
      </c>
      <c r="F22" s="13"/>
      <c r="G22" s="24">
        <f>SUM(G23:G29)</f>
        <v>17500</v>
      </c>
    </row>
    <row r="23" spans="1:7" x14ac:dyDescent="0.25">
      <c r="A23" s="2" t="s">
        <v>37</v>
      </c>
      <c r="B23" s="9">
        <v>5000</v>
      </c>
      <c r="C23" s="9">
        <v>5000</v>
      </c>
      <c r="D23" s="19">
        <f>G23-B23</f>
        <v>-1000</v>
      </c>
      <c r="E23" s="22">
        <f>D23/B23</f>
        <v>-0.2</v>
      </c>
      <c r="F23" s="14">
        <v>-1000</v>
      </c>
      <c r="G23" s="25">
        <f>C23+F23</f>
        <v>4000</v>
      </c>
    </row>
    <row r="24" spans="1:7" x14ac:dyDescent="0.25">
      <c r="A24" s="2" t="s">
        <v>38</v>
      </c>
      <c r="B24" s="11">
        <v>4500</v>
      </c>
      <c r="C24" s="11">
        <v>4500</v>
      </c>
      <c r="D24" s="19">
        <f t="shared" ref="D24:D29" si="5">G24-B24</f>
        <v>0</v>
      </c>
      <c r="E24" s="22">
        <f t="shared" ref="E24:E29" si="6">D24/B24</f>
        <v>0</v>
      </c>
      <c r="F24" s="16">
        <v>0</v>
      </c>
      <c r="G24" s="25">
        <f t="shared" ref="G24:G29" si="7">C24+F24</f>
        <v>4500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1000</v>
      </c>
      <c r="E25" s="22">
        <f t="shared" si="6"/>
        <v>0.83333333333333337</v>
      </c>
      <c r="F25" s="16">
        <v>1000</v>
      </c>
      <c r="G25" s="25">
        <f t="shared" si="7"/>
        <v>2200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6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6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600</v>
      </c>
      <c r="D28" s="19">
        <f t="shared" si="5"/>
        <v>0</v>
      </c>
      <c r="E28" s="22">
        <f t="shared" si="6"/>
        <v>0</v>
      </c>
      <c r="F28" s="16">
        <v>0</v>
      </c>
      <c r="G28" s="25">
        <f t="shared" si="7"/>
        <v>600</v>
      </c>
    </row>
    <row r="29" spans="1:7" ht="15.75" thickBot="1" x14ac:dyDescent="0.3">
      <c r="A29" s="2" t="s">
        <v>43</v>
      </c>
      <c r="B29" s="11">
        <v>2800</v>
      </c>
      <c r="C29" s="11">
        <v>2800</v>
      </c>
      <c r="D29" s="19">
        <f t="shared" si="5"/>
        <v>0</v>
      </c>
      <c r="E29" s="22">
        <f t="shared" si="6"/>
        <v>0</v>
      </c>
      <c r="F29" s="16">
        <v>0</v>
      </c>
      <c r="G29" s="25">
        <f t="shared" si="7"/>
        <v>2800</v>
      </c>
    </row>
    <row r="30" spans="1:7" x14ac:dyDescent="0.25">
      <c r="A30" s="7" t="s">
        <v>9</v>
      </c>
      <c r="B30" s="8">
        <f>SUM(B31:B33)</f>
        <v>5200</v>
      </c>
      <c r="C30" s="8">
        <f>SUM(C31:C33)</f>
        <v>5200</v>
      </c>
      <c r="D30" s="18">
        <f>SUM(D31:D33)</f>
        <v>0</v>
      </c>
      <c r="E30" s="21">
        <f>D30/B30</f>
        <v>0</v>
      </c>
      <c r="F30" s="13"/>
      <c r="G30" s="24">
        <f>SUM(G31:G33)</f>
        <v>5200</v>
      </c>
    </row>
    <row r="31" spans="1:7" x14ac:dyDescent="0.25">
      <c r="A31" s="2" t="s">
        <v>44</v>
      </c>
      <c r="B31" s="9">
        <v>1000</v>
      </c>
      <c r="C31" s="9">
        <v>1000</v>
      </c>
      <c r="D31" s="19">
        <f>G31-B31</f>
        <v>0</v>
      </c>
      <c r="E31" s="22">
        <f>D31/B31</f>
        <v>0</v>
      </c>
      <c r="F31" s="14">
        <v>0</v>
      </c>
      <c r="G31" s="25">
        <f>C31+F31</f>
        <v>1000</v>
      </c>
    </row>
    <row r="32" spans="1:7" x14ac:dyDescent="0.25">
      <c r="A32" s="2" t="s">
        <v>45</v>
      </c>
      <c r="B32" s="9">
        <v>1200</v>
      </c>
      <c r="C32" s="9">
        <v>1200</v>
      </c>
      <c r="D32" s="19">
        <f t="shared" ref="D32:D33" si="8">G32-B32</f>
        <v>0</v>
      </c>
      <c r="E32" s="22">
        <f t="shared" ref="E32:E33" si="9">D32/B32</f>
        <v>0</v>
      </c>
      <c r="F32" s="14">
        <v>0</v>
      </c>
      <c r="G32" s="25">
        <f t="shared" ref="G32:G33" si="10">C32+F32</f>
        <v>1200</v>
      </c>
    </row>
    <row r="33" spans="1:7" ht="15.75" thickBot="1" x14ac:dyDescent="0.3">
      <c r="A33" s="3" t="s">
        <v>46</v>
      </c>
      <c r="B33" s="10">
        <v>3000</v>
      </c>
      <c r="C33" s="10">
        <v>3000</v>
      </c>
      <c r="D33" s="20">
        <f t="shared" si="8"/>
        <v>0</v>
      </c>
      <c r="E33" s="23">
        <f t="shared" si="9"/>
        <v>0</v>
      </c>
      <c r="F33" s="15">
        <v>0</v>
      </c>
      <c r="G33" s="25">
        <f t="shared" si="10"/>
        <v>3000</v>
      </c>
    </row>
    <row r="34" spans="1:7" x14ac:dyDescent="0.25">
      <c r="A34" s="7" t="s">
        <v>10</v>
      </c>
      <c r="B34" s="8">
        <f>SUM(B35:B39)</f>
        <v>124950</v>
      </c>
      <c r="C34" s="8">
        <f>SUM(C35:C39)</f>
        <v>124950</v>
      </c>
      <c r="D34" s="18">
        <f>SUM(D35:D39)</f>
        <v>0</v>
      </c>
      <c r="E34" s="21">
        <f>D34/B34</f>
        <v>0</v>
      </c>
      <c r="F34" s="13"/>
      <c r="G34" s="24">
        <f>SUM(G35:G39)</f>
        <v>124950</v>
      </c>
    </row>
    <row r="35" spans="1:7" x14ac:dyDescent="0.25">
      <c r="A35" s="2" t="s">
        <v>47</v>
      </c>
      <c r="B35" s="9">
        <v>6800</v>
      </c>
      <c r="C35" s="9">
        <v>6800</v>
      </c>
      <c r="D35" s="19">
        <f>G35-B35</f>
        <v>0</v>
      </c>
      <c r="E35" s="22">
        <f t="shared" ref="E35:E39" si="11">D35/B35</f>
        <v>0</v>
      </c>
      <c r="F35" s="14">
        <v>0</v>
      </c>
      <c r="G35" s="25">
        <f>C35+F35</f>
        <v>6800</v>
      </c>
    </row>
    <row r="36" spans="1:7" x14ac:dyDescent="0.25">
      <c r="A36" s="2" t="s">
        <v>48</v>
      </c>
      <c r="B36" s="9">
        <v>45000</v>
      </c>
      <c r="C36" s="9">
        <v>45000</v>
      </c>
      <c r="D36" s="19">
        <f>G36-B36</f>
        <v>0</v>
      </c>
      <c r="E36" s="22">
        <f t="shared" si="11"/>
        <v>0</v>
      </c>
      <c r="F36" s="14">
        <v>0</v>
      </c>
      <c r="G36" s="25">
        <f>C36+F36</f>
        <v>45000</v>
      </c>
    </row>
    <row r="37" spans="1:7" x14ac:dyDescent="0.25">
      <c r="A37" s="27" t="s">
        <v>49</v>
      </c>
      <c r="B37" s="11">
        <v>18150</v>
      </c>
      <c r="C37" s="11">
        <v>18150</v>
      </c>
      <c r="D37" s="19">
        <f t="shared" ref="D37:D39" si="12">G37-B37</f>
        <v>0</v>
      </c>
      <c r="E37" s="22">
        <f t="shared" si="11"/>
        <v>0</v>
      </c>
      <c r="F37" s="14">
        <v>0</v>
      </c>
      <c r="G37" s="25">
        <f t="shared" ref="G37:G39" si="13">C37+F37</f>
        <v>18150</v>
      </c>
    </row>
    <row r="38" spans="1:7" x14ac:dyDescent="0.25">
      <c r="A38" s="27" t="s">
        <v>50</v>
      </c>
      <c r="B38" s="11">
        <v>35000</v>
      </c>
      <c r="C38" s="11">
        <v>35000</v>
      </c>
      <c r="D38" s="19">
        <f t="shared" si="12"/>
        <v>0</v>
      </c>
      <c r="E38" s="22">
        <f t="shared" si="11"/>
        <v>0</v>
      </c>
      <c r="F38" s="14">
        <v>0</v>
      </c>
      <c r="G38" s="25">
        <f t="shared" si="13"/>
        <v>35000</v>
      </c>
    </row>
    <row r="39" spans="1:7" ht="15.75" thickBot="1" x14ac:dyDescent="0.3">
      <c r="A39" s="27" t="s">
        <v>51</v>
      </c>
      <c r="B39" s="11">
        <v>20000</v>
      </c>
      <c r="C39" s="11">
        <v>20000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20000</v>
      </c>
    </row>
    <row r="40" spans="1:7" x14ac:dyDescent="0.25">
      <c r="A40" s="7" t="s">
        <v>11</v>
      </c>
      <c r="B40" s="8">
        <f>SUM(B41:B45)</f>
        <v>23000</v>
      </c>
      <c r="C40" s="8">
        <f>SUM(C41:C45)</f>
        <v>23000</v>
      </c>
      <c r="D40" s="18">
        <f>SUM(D41:D45)</f>
        <v>0</v>
      </c>
      <c r="E40" s="21">
        <f>D40/B40</f>
        <v>0</v>
      </c>
      <c r="F40" s="13"/>
      <c r="G40" s="24">
        <f>SUM(G41:G45)</f>
        <v>23000</v>
      </c>
    </row>
    <row r="41" spans="1:7" x14ac:dyDescent="0.25">
      <c r="A41" s="2" t="s">
        <v>52</v>
      </c>
      <c r="B41" s="9">
        <v>8500</v>
      </c>
      <c r="C41" s="9">
        <v>8500</v>
      </c>
      <c r="D41" s="19">
        <f>G41-B41</f>
        <v>0</v>
      </c>
      <c r="E41" s="22">
        <f>D41/B41</f>
        <v>0</v>
      </c>
      <c r="F41" s="14">
        <v>0</v>
      </c>
      <c r="G41" s="25">
        <f>C41+F41</f>
        <v>8500</v>
      </c>
    </row>
    <row r="42" spans="1:7" x14ac:dyDescent="0.25">
      <c r="A42" s="2" t="s">
        <v>53</v>
      </c>
      <c r="B42" s="9">
        <v>8500</v>
      </c>
      <c r="C42" s="9">
        <v>8500</v>
      </c>
      <c r="D42" s="19">
        <f t="shared" ref="D42:D45" si="14">G42-B42</f>
        <v>0</v>
      </c>
      <c r="E42" s="22">
        <f t="shared" ref="E42:E45" si="15">D42/B42</f>
        <v>0</v>
      </c>
      <c r="F42" s="14">
        <v>0</v>
      </c>
      <c r="G42" s="25">
        <f t="shared" ref="G42" si="16">C42+F42</f>
        <v>8500</v>
      </c>
    </row>
    <row r="43" spans="1:7" x14ac:dyDescent="0.25">
      <c r="A43" s="2" t="s">
        <v>54</v>
      </c>
      <c r="B43" s="9">
        <v>1000</v>
      </c>
      <c r="C43" s="9">
        <v>1000</v>
      </c>
      <c r="D43" s="19">
        <f t="shared" si="14"/>
        <v>0</v>
      </c>
      <c r="E43" s="22">
        <f t="shared" si="15"/>
        <v>0</v>
      </c>
      <c r="F43" s="14">
        <v>0</v>
      </c>
      <c r="G43" s="25">
        <f t="shared" ref="G43:G45" si="17">C43+F43</f>
        <v>1000</v>
      </c>
    </row>
    <row r="44" spans="1:7" x14ac:dyDescent="0.25">
      <c r="A44" s="2" t="s">
        <v>55</v>
      </c>
      <c r="B44" s="11">
        <v>2500</v>
      </c>
      <c r="C44" s="11">
        <v>2500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7"/>
        <v>2500</v>
      </c>
    </row>
    <row r="45" spans="1:7" ht="15.75" thickBot="1" x14ac:dyDescent="0.3">
      <c r="A45" s="2" t="s">
        <v>56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7"/>
        <v>2500</v>
      </c>
    </row>
    <row r="46" spans="1:7" x14ac:dyDescent="0.25">
      <c r="A46" s="7" t="s">
        <v>12</v>
      </c>
      <c r="B46" s="8">
        <f>SUM(B47:B51)</f>
        <v>8650</v>
      </c>
      <c r="C46" s="8">
        <f>SUM(C47:C51)</f>
        <v>8650</v>
      </c>
      <c r="D46" s="18">
        <f>SUM(D47:D51)</f>
        <v>0</v>
      </c>
      <c r="E46" s="21">
        <f>D46/B46</f>
        <v>0</v>
      </c>
      <c r="F46" s="13"/>
      <c r="G46" s="24">
        <f>SUM(G47:G51)</f>
        <v>8650</v>
      </c>
    </row>
    <row r="47" spans="1:7" x14ac:dyDescent="0.25">
      <c r="A47" s="2" t="s">
        <v>57</v>
      </c>
      <c r="B47" s="9">
        <v>3200</v>
      </c>
      <c r="C47" s="9">
        <v>3200</v>
      </c>
      <c r="D47" s="19">
        <f>G47-B47</f>
        <v>0</v>
      </c>
      <c r="E47" s="22">
        <f t="shared" ref="E47:E51" si="18">D47/B47</f>
        <v>0</v>
      </c>
      <c r="F47" s="14">
        <v>0</v>
      </c>
      <c r="G47" s="25">
        <f>C47+F47</f>
        <v>3200</v>
      </c>
    </row>
    <row r="48" spans="1:7" x14ac:dyDescent="0.25">
      <c r="A48" s="2" t="s">
        <v>58</v>
      </c>
      <c r="B48" s="9">
        <v>1200</v>
      </c>
      <c r="C48" s="9">
        <v>1200</v>
      </c>
      <c r="D48" s="19">
        <f t="shared" ref="D48:D51" si="19">G48-B48</f>
        <v>0</v>
      </c>
      <c r="E48" s="22">
        <f t="shared" si="18"/>
        <v>0</v>
      </c>
      <c r="F48" s="14">
        <v>0</v>
      </c>
      <c r="G48" s="25">
        <f>C48+F48</f>
        <v>1200</v>
      </c>
    </row>
    <row r="49" spans="1:7" x14ac:dyDescent="0.25">
      <c r="A49" s="2" t="s">
        <v>59</v>
      </c>
      <c r="B49" s="11">
        <v>1600</v>
      </c>
      <c r="C49" s="11">
        <v>1600</v>
      </c>
      <c r="D49" s="19">
        <f t="shared" si="19"/>
        <v>0</v>
      </c>
      <c r="E49" s="22">
        <f t="shared" si="18"/>
        <v>0</v>
      </c>
      <c r="F49" s="14">
        <v>0</v>
      </c>
      <c r="G49" s="25">
        <f t="shared" ref="G49:G51" si="20">C49+F49</f>
        <v>1600</v>
      </c>
    </row>
    <row r="50" spans="1:7" x14ac:dyDescent="0.25">
      <c r="A50" s="2" t="s">
        <v>60</v>
      </c>
      <c r="B50" s="11">
        <v>1900</v>
      </c>
      <c r="C50" s="11">
        <v>1900</v>
      </c>
      <c r="D50" s="19">
        <f t="shared" si="19"/>
        <v>0</v>
      </c>
      <c r="E50" s="22">
        <f t="shared" si="18"/>
        <v>0</v>
      </c>
      <c r="F50" s="14">
        <v>0</v>
      </c>
      <c r="G50" s="25">
        <f t="shared" si="20"/>
        <v>1900</v>
      </c>
    </row>
    <row r="51" spans="1:7" ht="15.75" thickBot="1" x14ac:dyDescent="0.3">
      <c r="A51" s="26" t="s">
        <v>61</v>
      </c>
      <c r="B51" s="10">
        <v>750</v>
      </c>
      <c r="C51" s="10">
        <v>750</v>
      </c>
      <c r="D51" s="19">
        <f t="shared" si="19"/>
        <v>0</v>
      </c>
      <c r="E51" s="22">
        <f t="shared" si="18"/>
        <v>0</v>
      </c>
      <c r="F51" s="14">
        <v>0</v>
      </c>
      <c r="G51" s="25">
        <f t="shared" si="20"/>
        <v>750</v>
      </c>
    </row>
    <row r="52" spans="1:7" x14ac:dyDescent="0.25">
      <c r="A52" s="7" t="s">
        <v>13</v>
      </c>
      <c r="B52" s="8">
        <f>SUM(B53:B55)</f>
        <v>4500</v>
      </c>
      <c r="C52" s="8">
        <f>SUM(C53:C55)</f>
        <v>4500</v>
      </c>
      <c r="D52" s="18">
        <f>SUM(D53:D55)</f>
        <v>0</v>
      </c>
      <c r="E52" s="21">
        <f>D52/B52</f>
        <v>0</v>
      </c>
      <c r="F52" s="13"/>
      <c r="G52" s="24">
        <f>SUM(G53:G55)</f>
        <v>4500</v>
      </c>
    </row>
    <row r="53" spans="1:7" x14ac:dyDescent="0.25">
      <c r="A53" s="2" t="s">
        <v>62</v>
      </c>
      <c r="B53" s="9">
        <v>4500</v>
      </c>
      <c r="C53" s="9">
        <v>4500</v>
      </c>
      <c r="D53" s="19">
        <f>G53-B53</f>
        <v>0</v>
      </c>
      <c r="E53" s="22">
        <f t="shared" ref="E53:E55" si="21">D53/B53</f>
        <v>0</v>
      </c>
      <c r="F53" s="14">
        <v>0</v>
      </c>
      <c r="G53" s="25">
        <f>C53+F53</f>
        <v>4500</v>
      </c>
    </row>
    <row r="54" spans="1:7" x14ac:dyDescent="0.25">
      <c r="A54" s="2" t="s">
        <v>14</v>
      </c>
      <c r="B54" s="9"/>
      <c r="C54" s="9"/>
      <c r="D54" s="19">
        <f t="shared" ref="D54:D55" si="22">G54-B54</f>
        <v>0</v>
      </c>
      <c r="E54" s="22" t="e">
        <f t="shared" si="21"/>
        <v>#DIV/0!</v>
      </c>
      <c r="F54" s="14"/>
      <c r="G54" s="25">
        <f>C54+F54</f>
        <v>0</v>
      </c>
    </row>
    <row r="55" spans="1:7" ht="15.75" thickBot="1" x14ac:dyDescent="0.3">
      <c r="A55" s="2" t="s">
        <v>15</v>
      </c>
      <c r="B55" s="9"/>
      <c r="C55" s="9"/>
      <c r="D55" s="19">
        <f t="shared" si="22"/>
        <v>0</v>
      </c>
      <c r="E55" s="22" t="e">
        <f t="shared" si="21"/>
        <v>#DIV/0!</v>
      </c>
      <c r="F55" s="15"/>
      <c r="G55" s="25">
        <f>C55+F55</f>
        <v>0</v>
      </c>
    </row>
    <row r="56" spans="1:7" x14ac:dyDescent="0.25">
      <c r="A56" s="7" t="s">
        <v>16</v>
      </c>
      <c r="B56" s="8">
        <f>SUM(B57:B59)</f>
        <v>2500</v>
      </c>
      <c r="C56" s="8">
        <f>SUM(C57:C59)</f>
        <v>2500</v>
      </c>
      <c r="D56" s="18">
        <f>SUM(D57:D59)</f>
        <v>0</v>
      </c>
      <c r="E56" s="21">
        <f>D56/B56</f>
        <v>0</v>
      </c>
      <c r="F56" s="13"/>
      <c r="G56" s="24">
        <f>SUM(G57:G59)</f>
        <v>2500</v>
      </c>
    </row>
    <row r="57" spans="1:7" x14ac:dyDescent="0.25">
      <c r="A57" s="2" t="s">
        <v>63</v>
      </c>
      <c r="B57" s="9">
        <v>2500</v>
      </c>
      <c r="C57" s="9">
        <v>2500</v>
      </c>
      <c r="D57" s="19">
        <f>G57-B57</f>
        <v>0</v>
      </c>
      <c r="E57" s="22">
        <f t="shared" ref="E57:E59" si="23">D57/B57</f>
        <v>0</v>
      </c>
      <c r="F57" s="14">
        <v>0</v>
      </c>
      <c r="G57" s="25">
        <f>C57+F57</f>
        <v>2500</v>
      </c>
    </row>
    <row r="58" spans="1:7" x14ac:dyDescent="0.25">
      <c r="A58" s="2" t="s">
        <v>17</v>
      </c>
      <c r="B58" s="9"/>
      <c r="C58" s="9"/>
      <c r="D58" s="19">
        <f>G58-B58</f>
        <v>0</v>
      </c>
      <c r="E58" s="22" t="e">
        <f t="shared" si="23"/>
        <v>#DIV/0!</v>
      </c>
      <c r="F58" s="14"/>
      <c r="G58" s="25">
        <f>C58+F58</f>
        <v>0</v>
      </c>
    </row>
    <row r="59" spans="1:7" ht="15.75" thickBot="1" x14ac:dyDescent="0.3">
      <c r="A59" s="3" t="s">
        <v>18</v>
      </c>
      <c r="B59" s="10"/>
      <c r="C59" s="10"/>
      <c r="D59" s="20">
        <f t="shared" ref="D59" si="24">G59-B59</f>
        <v>0</v>
      </c>
      <c r="E59" s="23" t="e">
        <f t="shared" si="23"/>
        <v>#DIV/0!</v>
      </c>
      <c r="F59" s="15"/>
      <c r="G59" s="25">
        <f>C59+F59</f>
        <v>0</v>
      </c>
    </row>
    <row r="60" spans="1:7" ht="19.5" thickBot="1" x14ac:dyDescent="0.35">
      <c r="A60" s="5" t="s">
        <v>19</v>
      </c>
      <c r="B60" s="12">
        <f>B12+B16+B22+B30+B34+B40+B46+B52+B56</f>
        <v>200000</v>
      </c>
      <c r="C60" s="12"/>
      <c r="D60" s="12">
        <f>D12+D16+D22+D30+D34+D40+D46+D52+D56</f>
        <v>0</v>
      </c>
      <c r="E60" s="6"/>
      <c r="F60" s="12">
        <f>SUM(F13:F15,F17:F21,F23:F29,F31:F33,F35:F39,F41:F45,F47:F51,F53:F55,F57:F59)</f>
        <v>0</v>
      </c>
      <c r="G60" s="17">
        <f>G12+G16+G22+G30+G34+G40+G46+G52+G56</f>
        <v>200000</v>
      </c>
    </row>
    <row r="61" spans="1:7" x14ac:dyDescent="0.25">
      <c r="A61" s="85"/>
      <c r="B61" s="85"/>
      <c r="C61" s="85"/>
      <c r="D61" s="85"/>
      <c r="E61" s="85"/>
      <c r="F61" s="85"/>
      <c r="G61" s="85"/>
    </row>
    <row r="62" spans="1:7" ht="15.75" thickBot="1" x14ac:dyDescent="0.3">
      <c r="A62" s="60" t="s">
        <v>107</v>
      </c>
      <c r="B62" s="60"/>
      <c r="C62" s="60"/>
      <c r="D62" s="60"/>
      <c r="E62" s="60"/>
      <c r="F62" s="60"/>
      <c r="G62" s="60"/>
    </row>
    <row r="63" spans="1:7" ht="20.45" customHeight="1" x14ac:dyDescent="0.25">
      <c r="A63" s="95" t="s">
        <v>108</v>
      </c>
      <c r="B63" s="128"/>
      <c r="C63" s="128"/>
      <c r="D63" s="128"/>
      <c r="E63" s="128"/>
      <c r="F63" s="128"/>
      <c r="G63" s="129"/>
    </row>
    <row r="64" spans="1:7" ht="20.45" customHeight="1" x14ac:dyDescent="0.25">
      <c r="A64" s="130"/>
      <c r="B64" s="131"/>
      <c r="C64" s="131"/>
      <c r="D64" s="131"/>
      <c r="E64" s="131"/>
      <c r="F64" s="131"/>
      <c r="G64" s="132"/>
    </row>
    <row r="65" spans="1:7" ht="20.45" customHeight="1" thickBot="1" x14ac:dyDescent="0.3">
      <c r="A65" s="133"/>
      <c r="B65" s="134"/>
      <c r="C65" s="134"/>
      <c r="D65" s="134"/>
      <c r="E65" s="134"/>
      <c r="F65" s="134"/>
      <c r="G65" s="135"/>
    </row>
    <row r="67" spans="1:7" ht="15.75" thickBot="1" x14ac:dyDescent="0.3"/>
    <row r="68" spans="1:7" ht="19.5" thickBot="1" x14ac:dyDescent="0.3">
      <c r="A68" s="104" t="s">
        <v>20</v>
      </c>
      <c r="B68" s="105"/>
      <c r="C68" s="105"/>
      <c r="D68" s="105"/>
      <c r="E68" s="105"/>
      <c r="F68" s="105"/>
      <c r="G68" s="106"/>
    </row>
    <row r="69" spans="1:7" x14ac:dyDescent="0.25">
      <c r="A69" s="107"/>
      <c r="B69" s="108"/>
      <c r="C69" s="108"/>
      <c r="D69" s="108"/>
      <c r="E69" s="108"/>
      <c r="F69" s="108"/>
      <c r="G69" s="109"/>
    </row>
    <row r="70" spans="1:7" ht="29.1" customHeight="1" x14ac:dyDescent="0.25">
      <c r="A70" s="110" t="s">
        <v>21</v>
      </c>
      <c r="B70" s="111"/>
      <c r="C70" s="111"/>
      <c r="D70" s="111"/>
      <c r="E70" s="111"/>
      <c r="F70" s="111"/>
      <c r="G70" s="112"/>
    </row>
    <row r="71" spans="1:7" ht="29.1" customHeight="1" x14ac:dyDescent="0.25">
      <c r="A71" s="113" t="s">
        <v>22</v>
      </c>
      <c r="B71" s="114"/>
      <c r="C71" s="114"/>
      <c r="D71" s="114"/>
      <c r="E71" s="114"/>
      <c r="F71" s="114"/>
      <c r="G71" s="115"/>
    </row>
    <row r="72" spans="1:7" x14ac:dyDescent="0.25">
      <c r="A72" s="110"/>
      <c r="B72" s="111"/>
      <c r="C72" s="111"/>
      <c r="D72" s="111"/>
      <c r="E72" s="111"/>
      <c r="F72" s="111"/>
      <c r="G72" s="112"/>
    </row>
    <row r="73" spans="1:7" ht="29.1" customHeight="1" x14ac:dyDescent="0.25">
      <c r="A73" s="113" t="s">
        <v>23</v>
      </c>
      <c r="B73" s="114"/>
      <c r="C73" s="114"/>
      <c r="D73" s="114"/>
      <c r="E73" s="114"/>
      <c r="F73" s="114"/>
      <c r="G73" s="115"/>
    </row>
    <row r="74" spans="1:7" x14ac:dyDescent="0.25">
      <c r="A74" s="110"/>
      <c r="B74" s="111"/>
      <c r="C74" s="111"/>
      <c r="D74" s="111"/>
      <c r="E74" s="111"/>
      <c r="F74" s="111"/>
      <c r="G74" s="112"/>
    </row>
    <row r="75" spans="1:7" ht="29.1" customHeight="1" x14ac:dyDescent="0.25">
      <c r="A75" s="116" t="s">
        <v>24</v>
      </c>
      <c r="B75" s="117"/>
      <c r="C75" s="117"/>
      <c r="D75" s="117"/>
      <c r="E75" s="117"/>
      <c r="F75" s="117"/>
      <c r="G75" s="118"/>
    </row>
    <row r="76" spans="1:7" x14ac:dyDescent="0.25">
      <c r="A76" s="110"/>
      <c r="B76" s="111"/>
      <c r="C76" s="111"/>
      <c r="D76" s="111"/>
      <c r="E76" s="111"/>
      <c r="F76" s="111"/>
      <c r="G76" s="112"/>
    </row>
    <row r="77" spans="1:7" ht="29.1" customHeight="1" x14ac:dyDescent="0.25">
      <c r="A77" s="110" t="s">
        <v>25</v>
      </c>
      <c r="B77" s="111"/>
      <c r="C77" s="111"/>
      <c r="D77" s="111"/>
      <c r="E77" s="111"/>
      <c r="F77" s="111"/>
      <c r="G77" s="112"/>
    </row>
    <row r="78" spans="1:7" ht="15.75" thickBot="1" x14ac:dyDescent="0.3">
      <c r="A78" s="92"/>
      <c r="B78" s="93"/>
      <c r="C78" s="93"/>
      <c r="D78" s="93"/>
      <c r="E78" s="93"/>
      <c r="F78" s="93"/>
      <c r="G78" s="94"/>
    </row>
    <row r="81" spans="1:1" x14ac:dyDescent="0.25">
      <c r="A81" s="4" t="s">
        <v>26</v>
      </c>
    </row>
    <row r="82" spans="1:1" x14ac:dyDescent="0.25">
      <c r="A82" s="1" t="s">
        <v>106</v>
      </c>
    </row>
    <row r="83" spans="1:1" x14ac:dyDescent="0.25">
      <c r="A83" s="1" t="s">
        <v>28</v>
      </c>
    </row>
    <row r="84" spans="1:1" x14ac:dyDescent="0.25">
      <c r="A84" s="1" t="s">
        <v>105</v>
      </c>
    </row>
  </sheetData>
  <sheetProtection algorithmName="SHA-512" hashValue="LXoKFlfptol79w+awH6ZqT6vG13Vc0C6o6WSURwfEc0N89blCjEpMuj7y8++zbfD0Y806k1w9lSjni54eaeJNw==" saltValue="p1yDG2Fqn/3v+J3VRqAHnA==" spinCount="100000" sheet="1" formatCells="0" formatColumns="0" formatRows="0" insertColumns="0" insertRows="0" insertHyperlinks="0" deleteColumns="0" deleteRows="0" sort="0" autoFilter="0" pivotTables="0"/>
  <mergeCells count="27">
    <mergeCell ref="A1:G3"/>
    <mergeCell ref="A4:G4"/>
    <mergeCell ref="A6:G6"/>
    <mergeCell ref="A9:G9"/>
    <mergeCell ref="A63:G65"/>
    <mergeCell ref="A62:G62"/>
    <mergeCell ref="F5:G5"/>
    <mergeCell ref="A5:E5"/>
    <mergeCell ref="A7:G7"/>
    <mergeCell ref="A8:G8"/>
    <mergeCell ref="A61:G61"/>
    <mergeCell ref="A10:A11"/>
    <mergeCell ref="D10:D11"/>
    <mergeCell ref="E10:E11"/>
    <mergeCell ref="F10:F11"/>
    <mergeCell ref="G10:G11"/>
    <mergeCell ref="A68:G68"/>
    <mergeCell ref="A70:G70"/>
    <mergeCell ref="A69:G69"/>
    <mergeCell ref="A71:G71"/>
    <mergeCell ref="A78:G78"/>
    <mergeCell ref="A72:G72"/>
    <mergeCell ref="A73:G73"/>
    <mergeCell ref="A75:G75"/>
    <mergeCell ref="A74:G74"/>
    <mergeCell ref="A77:G77"/>
    <mergeCell ref="A76:G76"/>
  </mergeCells>
  <conditionalFormatting sqref="D60">
    <cfRule type="cellIs" dxfId="35" priority="5" operator="greaterThan">
      <formula>0</formula>
    </cfRule>
  </conditionalFormatting>
  <conditionalFormatting sqref="E12 E16 E22">
    <cfRule type="cellIs" dxfId="34" priority="6" operator="notBetween">
      <formula>0.15</formula>
      <formula>-0.15</formula>
    </cfRule>
  </conditionalFormatting>
  <conditionalFormatting sqref="E30 E34">
    <cfRule type="cellIs" dxfId="33" priority="4" operator="notBetween">
      <formula>0.15</formula>
      <formula>-0.15</formula>
    </cfRule>
  </conditionalFormatting>
  <conditionalFormatting sqref="E40 E46">
    <cfRule type="cellIs" dxfId="32" priority="3" operator="notBetween">
      <formula>0.15</formula>
      <formula>-0.15</formula>
    </cfRule>
  </conditionalFormatting>
  <conditionalFormatting sqref="E52">
    <cfRule type="cellIs" dxfId="31" priority="2" operator="notBetween">
      <formula>0.15</formula>
      <formula>-0.15</formula>
    </cfRule>
  </conditionalFormatting>
  <conditionalFormatting sqref="E56">
    <cfRule type="cellIs" dxfId="30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F5E91-9619-45D8-8333-F1CAA56AEC8E}">
  <dimension ref="A1:G84"/>
  <sheetViews>
    <sheetView zoomScale="145" zoomScaleNormal="145" workbookViewId="0">
      <selection activeCell="A8" sqref="A8:G8"/>
    </sheetView>
  </sheetViews>
  <sheetFormatPr defaultColWidth="8.7109375" defaultRowHeight="15" x14ac:dyDescent="0.25"/>
  <cols>
    <col min="1" max="1" width="56.28515625" style="1" customWidth="1"/>
    <col min="2" max="2" width="26.42578125" style="1" customWidth="1"/>
    <col min="3" max="7" width="19.5703125" style="1" customWidth="1"/>
    <col min="8" max="16384" width="8.7109375" style="1"/>
  </cols>
  <sheetData>
    <row r="1" spans="1:7" x14ac:dyDescent="0.25">
      <c r="A1" s="136" t="s">
        <v>110</v>
      </c>
      <c r="B1" s="120"/>
      <c r="C1" s="120"/>
      <c r="D1" s="120"/>
      <c r="E1" s="120"/>
      <c r="F1" s="120"/>
      <c r="G1" s="121"/>
    </row>
    <row r="2" spans="1:7" x14ac:dyDescent="0.25">
      <c r="A2" s="122"/>
      <c r="B2" s="123"/>
      <c r="C2" s="123"/>
      <c r="D2" s="123"/>
      <c r="E2" s="123"/>
      <c r="F2" s="123"/>
      <c r="G2" s="124"/>
    </row>
    <row r="3" spans="1:7" ht="72.95" customHeight="1" thickBot="1" x14ac:dyDescent="0.3">
      <c r="A3" s="125"/>
      <c r="B3" s="126"/>
      <c r="C3" s="126"/>
      <c r="D3" s="126"/>
      <c r="E3" s="126"/>
      <c r="F3" s="126"/>
      <c r="G3" s="127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67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8" t="s">
        <v>109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5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SUM(B23:B29)</f>
        <v>17500</v>
      </c>
      <c r="C22" s="8">
        <f>SUM(C23:C29)</f>
        <v>17500</v>
      </c>
      <c r="D22" s="18">
        <f>SUM(D23:D29)</f>
        <v>-600</v>
      </c>
      <c r="E22" s="21">
        <f>D22/B22</f>
        <v>-3.4285714285714287E-2</v>
      </c>
      <c r="F22" s="13"/>
      <c r="G22" s="24">
        <f>SUM(G23:G29)</f>
        <v>16900</v>
      </c>
    </row>
    <row r="23" spans="1:7" x14ac:dyDescent="0.25">
      <c r="A23" s="2" t="s">
        <v>37</v>
      </c>
      <c r="B23" s="9">
        <v>5000</v>
      </c>
      <c r="C23" s="9">
        <v>5000</v>
      </c>
      <c r="D23" s="19">
        <f>G23-B23</f>
        <v>-300</v>
      </c>
      <c r="E23" s="22">
        <f>D23/B23</f>
        <v>-0.06</v>
      </c>
      <c r="F23" s="9">
        <v>-300</v>
      </c>
      <c r="G23" s="25">
        <f>C23+F23</f>
        <v>4700</v>
      </c>
    </row>
    <row r="24" spans="1:7" x14ac:dyDescent="0.25">
      <c r="A24" s="2" t="s">
        <v>38</v>
      </c>
      <c r="B24" s="11">
        <v>4500</v>
      </c>
      <c r="C24" s="11">
        <v>4500</v>
      </c>
      <c r="D24" s="19">
        <f t="shared" ref="D24:D29" si="5">G24-B24</f>
        <v>-300</v>
      </c>
      <c r="E24" s="22">
        <f t="shared" ref="E24:E29" si="6">D24/B24</f>
        <v>-6.6666666666666666E-2</v>
      </c>
      <c r="F24" s="9">
        <v>-300</v>
      </c>
      <c r="G24" s="25">
        <f t="shared" ref="G24:G29" si="7">C24+F24</f>
        <v>4200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0</v>
      </c>
      <c r="E25" s="22">
        <f t="shared" si="6"/>
        <v>0</v>
      </c>
      <c r="F25" s="11">
        <v>0</v>
      </c>
      <c r="G25" s="25">
        <f t="shared" si="7"/>
        <v>1200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1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1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600</v>
      </c>
      <c r="D28" s="19">
        <f t="shared" si="5"/>
        <v>0</v>
      </c>
      <c r="E28" s="22">
        <f t="shared" si="6"/>
        <v>0</v>
      </c>
      <c r="F28" s="11">
        <v>0</v>
      </c>
      <c r="G28" s="25">
        <f t="shared" si="7"/>
        <v>600</v>
      </c>
    </row>
    <row r="29" spans="1:7" ht="15.75" thickBot="1" x14ac:dyDescent="0.3">
      <c r="A29" s="2" t="s">
        <v>43</v>
      </c>
      <c r="B29" s="11">
        <v>2800</v>
      </c>
      <c r="C29" s="11">
        <v>2800</v>
      </c>
      <c r="D29" s="19">
        <f t="shared" si="5"/>
        <v>0</v>
      </c>
      <c r="E29" s="22">
        <f t="shared" si="6"/>
        <v>0</v>
      </c>
      <c r="F29" s="11">
        <v>0</v>
      </c>
      <c r="G29" s="25">
        <f t="shared" si="7"/>
        <v>2800</v>
      </c>
    </row>
    <row r="30" spans="1:7" x14ac:dyDescent="0.25">
      <c r="A30" s="7" t="s">
        <v>9</v>
      </c>
      <c r="B30" s="8">
        <f>SUM(B31:B33)</f>
        <v>5200</v>
      </c>
      <c r="C30" s="8">
        <f>SUM(C31:C33)</f>
        <v>5200</v>
      </c>
      <c r="D30" s="18">
        <f>SUM(D31:D33)</f>
        <v>600</v>
      </c>
      <c r="E30" s="21">
        <f>D30/B30</f>
        <v>0.11538461538461539</v>
      </c>
      <c r="F30" s="13"/>
      <c r="G30" s="24">
        <f>SUM(G31:G33)</f>
        <v>5800</v>
      </c>
    </row>
    <row r="31" spans="1:7" x14ac:dyDescent="0.25">
      <c r="A31" s="2" t="s">
        <v>44</v>
      </c>
      <c r="B31" s="9">
        <v>1000</v>
      </c>
      <c r="C31" s="9">
        <v>1000</v>
      </c>
      <c r="D31" s="19">
        <f>G31-B31</f>
        <v>500</v>
      </c>
      <c r="E31" s="22">
        <f>D31/B31</f>
        <v>0.5</v>
      </c>
      <c r="F31" s="9">
        <v>500</v>
      </c>
      <c r="G31" s="25">
        <f>C31+F31</f>
        <v>1500</v>
      </c>
    </row>
    <row r="32" spans="1:7" x14ac:dyDescent="0.25">
      <c r="A32" s="2" t="s">
        <v>45</v>
      </c>
      <c r="B32" s="9">
        <v>1200</v>
      </c>
      <c r="C32" s="9">
        <v>1200</v>
      </c>
      <c r="D32" s="19">
        <f t="shared" ref="D32:D33" si="8">G32-B32</f>
        <v>100</v>
      </c>
      <c r="E32" s="22">
        <f t="shared" ref="E32:E33" si="9">D32/B32</f>
        <v>8.3333333333333329E-2</v>
      </c>
      <c r="F32" s="9">
        <v>100</v>
      </c>
      <c r="G32" s="25">
        <f t="shared" ref="G32:G33" si="10">C32+F32</f>
        <v>1300</v>
      </c>
    </row>
    <row r="33" spans="1:7" ht="15.75" thickBot="1" x14ac:dyDescent="0.3">
      <c r="A33" s="3" t="s">
        <v>46</v>
      </c>
      <c r="B33" s="10">
        <v>3000</v>
      </c>
      <c r="C33" s="10">
        <v>3000</v>
      </c>
      <c r="D33" s="20">
        <f t="shared" si="8"/>
        <v>0</v>
      </c>
      <c r="E33" s="23">
        <f t="shared" si="9"/>
        <v>0</v>
      </c>
      <c r="F33" s="10">
        <v>0</v>
      </c>
      <c r="G33" s="25">
        <f t="shared" si="10"/>
        <v>3000</v>
      </c>
    </row>
    <row r="34" spans="1:7" x14ac:dyDescent="0.25">
      <c r="A34" s="7" t="s">
        <v>10</v>
      </c>
      <c r="B34" s="8">
        <f>SUM(B35:B39)</f>
        <v>124950</v>
      </c>
      <c r="C34" s="8">
        <f>SUM(C35:C39)</f>
        <v>124950</v>
      </c>
      <c r="D34" s="18">
        <f>SUM(D35:D39)</f>
        <v>0</v>
      </c>
      <c r="E34" s="21">
        <f>D34/B34</f>
        <v>0</v>
      </c>
      <c r="F34" s="13"/>
      <c r="G34" s="24">
        <f>SUM(G35:G39)</f>
        <v>124950</v>
      </c>
    </row>
    <row r="35" spans="1:7" x14ac:dyDescent="0.25">
      <c r="A35" s="2" t="s">
        <v>47</v>
      </c>
      <c r="B35" s="9">
        <v>6800</v>
      </c>
      <c r="C35" s="9">
        <v>6800</v>
      </c>
      <c r="D35" s="19">
        <f>G35-B35</f>
        <v>0</v>
      </c>
      <c r="E35" s="22">
        <f t="shared" ref="E35:E39" si="11">D35/B35</f>
        <v>0</v>
      </c>
      <c r="F35" s="14">
        <v>0</v>
      </c>
      <c r="G35" s="25">
        <f>C35+F35</f>
        <v>6800</v>
      </c>
    </row>
    <row r="36" spans="1:7" x14ac:dyDescent="0.25">
      <c r="A36" s="2" t="s">
        <v>48</v>
      </c>
      <c r="B36" s="9">
        <v>45000</v>
      </c>
      <c r="C36" s="9">
        <v>45000</v>
      </c>
      <c r="D36" s="19">
        <f>G36-B36</f>
        <v>0</v>
      </c>
      <c r="E36" s="22">
        <f t="shared" si="11"/>
        <v>0</v>
      </c>
      <c r="F36" s="14">
        <v>0</v>
      </c>
      <c r="G36" s="25">
        <f>C36+F36</f>
        <v>45000</v>
      </c>
    </row>
    <row r="37" spans="1:7" x14ac:dyDescent="0.25">
      <c r="A37" s="27" t="s">
        <v>49</v>
      </c>
      <c r="B37" s="11">
        <v>18150</v>
      </c>
      <c r="C37" s="11">
        <v>18150</v>
      </c>
      <c r="D37" s="19">
        <f t="shared" ref="D37:D39" si="12">G37-B37</f>
        <v>0</v>
      </c>
      <c r="E37" s="22">
        <f t="shared" si="11"/>
        <v>0</v>
      </c>
      <c r="F37" s="14">
        <v>0</v>
      </c>
      <c r="G37" s="25">
        <f t="shared" ref="G37:G39" si="13">C37+F37</f>
        <v>18150</v>
      </c>
    </row>
    <row r="38" spans="1:7" x14ac:dyDescent="0.25">
      <c r="A38" s="27" t="s">
        <v>50</v>
      </c>
      <c r="B38" s="11">
        <v>35000</v>
      </c>
      <c r="C38" s="11">
        <v>35000</v>
      </c>
      <c r="D38" s="19">
        <f t="shared" si="12"/>
        <v>0</v>
      </c>
      <c r="E38" s="22">
        <f t="shared" si="11"/>
        <v>0</v>
      </c>
      <c r="F38" s="14">
        <v>0</v>
      </c>
      <c r="G38" s="25">
        <f t="shared" si="13"/>
        <v>35000</v>
      </c>
    </row>
    <row r="39" spans="1:7" ht="15.75" thickBot="1" x14ac:dyDescent="0.3">
      <c r="A39" s="27" t="s">
        <v>51</v>
      </c>
      <c r="B39" s="11">
        <v>20000</v>
      </c>
      <c r="C39" s="11">
        <v>20000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20000</v>
      </c>
    </row>
    <row r="40" spans="1:7" x14ac:dyDescent="0.25">
      <c r="A40" s="7" t="s">
        <v>11</v>
      </c>
      <c r="B40" s="8">
        <f>SUM(B41:B45)</f>
        <v>23000</v>
      </c>
      <c r="C40" s="8">
        <f>SUM(C41:C45)</f>
        <v>23000</v>
      </c>
      <c r="D40" s="18">
        <f>SUM(D41:D45)</f>
        <v>0</v>
      </c>
      <c r="E40" s="21">
        <f>D40/B40</f>
        <v>0</v>
      </c>
      <c r="F40" s="13"/>
      <c r="G40" s="24">
        <f>SUM(G41:G45)</f>
        <v>23000</v>
      </c>
    </row>
    <row r="41" spans="1:7" x14ac:dyDescent="0.25">
      <c r="A41" s="2" t="s">
        <v>52</v>
      </c>
      <c r="B41" s="9">
        <v>8500</v>
      </c>
      <c r="C41" s="9">
        <v>8500</v>
      </c>
      <c r="D41" s="19">
        <f>G41-B41</f>
        <v>0</v>
      </c>
      <c r="E41" s="22">
        <f>D41/B41</f>
        <v>0</v>
      </c>
      <c r="F41" s="14">
        <v>0</v>
      </c>
      <c r="G41" s="25">
        <f>C41+F41</f>
        <v>8500</v>
      </c>
    </row>
    <row r="42" spans="1:7" x14ac:dyDescent="0.25">
      <c r="A42" s="2" t="s">
        <v>53</v>
      </c>
      <c r="B42" s="9">
        <v>8500</v>
      </c>
      <c r="C42" s="9">
        <v>8500</v>
      </c>
      <c r="D42" s="19">
        <f t="shared" ref="D42:D45" si="14">G42-B42</f>
        <v>0</v>
      </c>
      <c r="E42" s="22">
        <f t="shared" ref="E42:E45" si="15">D42/B42</f>
        <v>0</v>
      </c>
      <c r="F42" s="14">
        <v>0</v>
      </c>
      <c r="G42" s="25">
        <f t="shared" ref="G42:G45" si="16">C42+F42</f>
        <v>8500</v>
      </c>
    </row>
    <row r="43" spans="1:7" x14ac:dyDescent="0.25">
      <c r="A43" s="2" t="s">
        <v>54</v>
      </c>
      <c r="B43" s="9">
        <v>1000</v>
      </c>
      <c r="C43" s="9">
        <v>1000</v>
      </c>
      <c r="D43" s="19">
        <f t="shared" si="14"/>
        <v>0</v>
      </c>
      <c r="E43" s="22">
        <f t="shared" si="15"/>
        <v>0</v>
      </c>
      <c r="F43" s="14">
        <v>0</v>
      </c>
      <c r="G43" s="25">
        <f t="shared" si="16"/>
        <v>1000</v>
      </c>
    </row>
    <row r="44" spans="1:7" x14ac:dyDescent="0.25">
      <c r="A44" s="2" t="s">
        <v>55</v>
      </c>
      <c r="B44" s="11">
        <v>2500</v>
      </c>
      <c r="C44" s="11">
        <v>2500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6"/>
        <v>2500</v>
      </c>
    </row>
    <row r="45" spans="1:7" ht="15.75" thickBot="1" x14ac:dyDescent="0.3">
      <c r="A45" s="2" t="s">
        <v>56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6"/>
        <v>2500</v>
      </c>
    </row>
    <row r="46" spans="1:7" x14ac:dyDescent="0.25">
      <c r="A46" s="7" t="s">
        <v>12</v>
      </c>
      <c r="B46" s="8">
        <f>SUM(B47:B51)</f>
        <v>8650</v>
      </c>
      <c r="C46" s="8">
        <f>SUM(C47:C51)</f>
        <v>8650</v>
      </c>
      <c r="D46" s="18">
        <f>SUM(D47:D51)</f>
        <v>0</v>
      </c>
      <c r="E46" s="21">
        <f>D46/B46</f>
        <v>0</v>
      </c>
      <c r="F46" s="13"/>
      <c r="G46" s="24">
        <f>SUM(G47:G51)</f>
        <v>8650</v>
      </c>
    </row>
    <row r="47" spans="1:7" x14ac:dyDescent="0.25">
      <c r="A47" s="2" t="s">
        <v>57</v>
      </c>
      <c r="B47" s="9">
        <v>3200</v>
      </c>
      <c r="C47" s="9">
        <v>3200</v>
      </c>
      <c r="D47" s="19">
        <f>G47-B47</f>
        <v>0</v>
      </c>
      <c r="E47" s="22">
        <f t="shared" ref="E47:E51" si="17">D47/B47</f>
        <v>0</v>
      </c>
      <c r="F47" s="14">
        <v>0</v>
      </c>
      <c r="G47" s="25">
        <f>C47+F47</f>
        <v>3200</v>
      </c>
    </row>
    <row r="48" spans="1:7" x14ac:dyDescent="0.25">
      <c r="A48" s="2" t="s">
        <v>58</v>
      </c>
      <c r="B48" s="9">
        <v>1200</v>
      </c>
      <c r="C48" s="9">
        <v>1200</v>
      </c>
      <c r="D48" s="19">
        <f t="shared" ref="D48:D51" si="18">G48-B48</f>
        <v>0</v>
      </c>
      <c r="E48" s="22">
        <f t="shared" si="17"/>
        <v>0</v>
      </c>
      <c r="F48" s="14">
        <v>0</v>
      </c>
      <c r="G48" s="25">
        <f>C48+F48</f>
        <v>1200</v>
      </c>
    </row>
    <row r="49" spans="1:7" x14ac:dyDescent="0.25">
      <c r="A49" s="2" t="s">
        <v>59</v>
      </c>
      <c r="B49" s="11">
        <v>1600</v>
      </c>
      <c r="C49" s="11">
        <v>1600</v>
      </c>
      <c r="D49" s="19">
        <f t="shared" si="18"/>
        <v>0</v>
      </c>
      <c r="E49" s="22">
        <f t="shared" si="17"/>
        <v>0</v>
      </c>
      <c r="F49" s="14">
        <v>0</v>
      </c>
      <c r="G49" s="25">
        <f t="shared" ref="G49:G51" si="19">C49+F49</f>
        <v>1600</v>
      </c>
    </row>
    <row r="50" spans="1:7" x14ac:dyDescent="0.25">
      <c r="A50" s="2" t="s">
        <v>60</v>
      </c>
      <c r="B50" s="11">
        <v>1900</v>
      </c>
      <c r="C50" s="11">
        <v>1900</v>
      </c>
      <c r="D50" s="19">
        <f t="shared" si="18"/>
        <v>0</v>
      </c>
      <c r="E50" s="22">
        <f t="shared" si="17"/>
        <v>0</v>
      </c>
      <c r="F50" s="14">
        <v>0</v>
      </c>
      <c r="G50" s="25">
        <f t="shared" si="19"/>
        <v>1900</v>
      </c>
    </row>
    <row r="51" spans="1:7" ht="15.75" thickBot="1" x14ac:dyDescent="0.3">
      <c r="A51" s="26" t="s">
        <v>61</v>
      </c>
      <c r="B51" s="10">
        <v>750</v>
      </c>
      <c r="C51" s="10">
        <v>750</v>
      </c>
      <c r="D51" s="19">
        <f t="shared" si="18"/>
        <v>0</v>
      </c>
      <c r="E51" s="22">
        <f t="shared" si="17"/>
        <v>0</v>
      </c>
      <c r="F51" s="14">
        <v>0</v>
      </c>
      <c r="G51" s="25">
        <f t="shared" si="19"/>
        <v>750</v>
      </c>
    </row>
    <row r="52" spans="1:7" x14ac:dyDescent="0.25">
      <c r="A52" s="7" t="s">
        <v>13</v>
      </c>
      <c r="B52" s="8">
        <f>SUM(B53:B55)</f>
        <v>4500</v>
      </c>
      <c r="C52" s="8">
        <f>SUM(C53:C55)</f>
        <v>4500</v>
      </c>
      <c r="D52" s="18">
        <f>SUM(D53:D55)</f>
        <v>0</v>
      </c>
      <c r="E52" s="21">
        <f>D52/B52</f>
        <v>0</v>
      </c>
      <c r="F52" s="13"/>
      <c r="G52" s="24">
        <f>SUM(G53:G55)</f>
        <v>4500</v>
      </c>
    </row>
    <row r="53" spans="1:7" x14ac:dyDescent="0.25">
      <c r="A53" s="2" t="s">
        <v>62</v>
      </c>
      <c r="B53" s="9">
        <v>4500</v>
      </c>
      <c r="C53" s="9">
        <v>4500</v>
      </c>
      <c r="D53" s="19">
        <f>G53-B53</f>
        <v>0</v>
      </c>
      <c r="E53" s="22">
        <f t="shared" ref="E53:E55" si="20">D53/B53</f>
        <v>0</v>
      </c>
      <c r="F53" s="14">
        <v>0</v>
      </c>
      <c r="G53" s="25">
        <f>C53+F53</f>
        <v>4500</v>
      </c>
    </row>
    <row r="54" spans="1:7" x14ac:dyDescent="0.25">
      <c r="A54" s="2" t="s">
        <v>14</v>
      </c>
      <c r="B54" s="9"/>
      <c r="C54" s="9"/>
      <c r="D54" s="19">
        <f t="shared" ref="D54:D55" si="21">G54-B54</f>
        <v>0</v>
      </c>
      <c r="E54" s="22" t="e">
        <f t="shared" si="20"/>
        <v>#DIV/0!</v>
      </c>
      <c r="F54" s="14">
        <v>0</v>
      </c>
      <c r="G54" s="25">
        <f>C54+F54</f>
        <v>0</v>
      </c>
    </row>
    <row r="55" spans="1:7" ht="15.75" thickBot="1" x14ac:dyDescent="0.3">
      <c r="A55" s="2" t="s">
        <v>15</v>
      </c>
      <c r="B55" s="9"/>
      <c r="C55" s="9"/>
      <c r="D55" s="19">
        <f t="shared" si="21"/>
        <v>0</v>
      </c>
      <c r="E55" s="22" t="e">
        <f t="shared" si="20"/>
        <v>#DIV/0!</v>
      </c>
      <c r="F55" s="14">
        <v>0</v>
      </c>
      <c r="G55" s="25">
        <f>C55+F55</f>
        <v>0</v>
      </c>
    </row>
    <row r="56" spans="1:7" x14ac:dyDescent="0.25">
      <c r="A56" s="7" t="s">
        <v>16</v>
      </c>
      <c r="B56" s="8">
        <f>SUM(B57:B59)</f>
        <v>2500</v>
      </c>
      <c r="C56" s="8">
        <f>SUM(C57:C59)</f>
        <v>2500</v>
      </c>
      <c r="D56" s="18">
        <f>SUM(D57:D59)</f>
        <v>0</v>
      </c>
      <c r="E56" s="21">
        <f>D56/B56</f>
        <v>0</v>
      </c>
      <c r="F56" s="13"/>
      <c r="G56" s="24">
        <f>SUM(G57:G59)</f>
        <v>2500</v>
      </c>
    </row>
    <row r="57" spans="1:7" x14ac:dyDescent="0.25">
      <c r="A57" s="2" t="s">
        <v>63</v>
      </c>
      <c r="B57" s="9">
        <v>2500</v>
      </c>
      <c r="C57" s="9">
        <v>2500</v>
      </c>
      <c r="D57" s="19">
        <f>G57-B57</f>
        <v>0</v>
      </c>
      <c r="E57" s="22">
        <f t="shared" ref="E57:E59" si="22">D57/B57</f>
        <v>0</v>
      </c>
      <c r="F57" s="14">
        <v>0</v>
      </c>
      <c r="G57" s="25">
        <f>C57+F57</f>
        <v>2500</v>
      </c>
    </row>
    <row r="58" spans="1:7" x14ac:dyDescent="0.25">
      <c r="A58" s="2" t="s">
        <v>17</v>
      </c>
      <c r="B58" s="9"/>
      <c r="C58" s="9"/>
      <c r="D58" s="19">
        <f>G58-B58</f>
        <v>0</v>
      </c>
      <c r="E58" s="22" t="e">
        <f t="shared" si="22"/>
        <v>#DIV/0!</v>
      </c>
      <c r="F58" s="14">
        <v>0</v>
      </c>
      <c r="G58" s="25">
        <f>C58+F58</f>
        <v>0</v>
      </c>
    </row>
    <row r="59" spans="1:7" ht="15.75" thickBot="1" x14ac:dyDescent="0.3">
      <c r="A59" s="3" t="s">
        <v>18</v>
      </c>
      <c r="B59" s="10"/>
      <c r="C59" s="10"/>
      <c r="D59" s="20">
        <f t="shared" ref="D59" si="23">G59-B59</f>
        <v>0</v>
      </c>
      <c r="E59" s="23" t="e">
        <f t="shared" si="22"/>
        <v>#DIV/0!</v>
      </c>
      <c r="F59" s="14">
        <v>0</v>
      </c>
      <c r="G59" s="25">
        <f>C59+F59</f>
        <v>0</v>
      </c>
    </row>
    <row r="60" spans="1:7" ht="19.5" thickBot="1" x14ac:dyDescent="0.35">
      <c r="A60" s="5" t="s">
        <v>19</v>
      </c>
      <c r="B60" s="12">
        <f>B12+B16+B22+B30+B34+B40+B46+B52+B56</f>
        <v>200000</v>
      </c>
      <c r="C60" s="12"/>
      <c r="D60" s="12">
        <f>D12+D16+D22+D30+D34+D40+D46+D52+D56</f>
        <v>0</v>
      </c>
      <c r="E60" s="6"/>
      <c r="F60" s="12">
        <f>SUM(F13:F15,F17:F21,F23:F29,F31:F33,F35:F39,F41:F45,F47:F51,F53:F55,F57:F59)</f>
        <v>0</v>
      </c>
      <c r="G60" s="17">
        <f>G12+G16+G22+G30+G34+G40+G46+G52+G56</f>
        <v>200000</v>
      </c>
    </row>
    <row r="61" spans="1:7" x14ac:dyDescent="0.25">
      <c r="A61" s="85"/>
      <c r="B61" s="85"/>
      <c r="C61" s="85"/>
      <c r="D61" s="85"/>
      <c r="E61" s="85"/>
      <c r="F61" s="85"/>
      <c r="G61" s="85"/>
    </row>
    <row r="62" spans="1:7" ht="15.75" thickBot="1" x14ac:dyDescent="0.3">
      <c r="A62" s="60" t="s">
        <v>107</v>
      </c>
      <c r="B62" s="60"/>
      <c r="C62" s="60"/>
      <c r="D62" s="60"/>
      <c r="E62" s="60"/>
      <c r="F62" s="60"/>
      <c r="G62" s="60"/>
    </row>
    <row r="63" spans="1:7" ht="20.45" customHeight="1" x14ac:dyDescent="0.25">
      <c r="A63" s="95" t="s">
        <v>108</v>
      </c>
      <c r="B63" s="137"/>
      <c r="C63" s="137"/>
      <c r="D63" s="137"/>
      <c r="E63" s="137"/>
      <c r="F63" s="137"/>
      <c r="G63" s="138"/>
    </row>
    <row r="64" spans="1:7" ht="20.45" customHeight="1" x14ac:dyDescent="0.25">
      <c r="A64" s="139"/>
      <c r="B64" s="140"/>
      <c r="C64" s="140"/>
      <c r="D64" s="140"/>
      <c r="E64" s="140"/>
      <c r="F64" s="140"/>
      <c r="G64" s="141"/>
    </row>
    <row r="65" spans="1:7" ht="20.45" customHeight="1" thickBot="1" x14ac:dyDescent="0.3">
      <c r="A65" s="142"/>
      <c r="B65" s="143"/>
      <c r="C65" s="143"/>
      <c r="D65" s="143"/>
      <c r="E65" s="143"/>
      <c r="F65" s="143"/>
      <c r="G65" s="144"/>
    </row>
    <row r="67" spans="1:7" ht="15.75" thickBot="1" x14ac:dyDescent="0.3"/>
    <row r="68" spans="1:7" ht="19.5" thickBot="1" x14ac:dyDescent="0.3">
      <c r="A68" s="104" t="s">
        <v>20</v>
      </c>
      <c r="B68" s="105"/>
      <c r="C68" s="105"/>
      <c r="D68" s="105"/>
      <c r="E68" s="105"/>
      <c r="F68" s="105"/>
      <c r="G68" s="106"/>
    </row>
    <row r="69" spans="1:7" x14ac:dyDescent="0.25">
      <c r="A69" s="107"/>
      <c r="B69" s="108"/>
      <c r="C69" s="108"/>
      <c r="D69" s="108"/>
      <c r="E69" s="108"/>
      <c r="F69" s="108"/>
      <c r="G69" s="109"/>
    </row>
    <row r="70" spans="1:7" ht="29.1" customHeight="1" x14ac:dyDescent="0.25">
      <c r="A70" s="110" t="s">
        <v>21</v>
      </c>
      <c r="B70" s="111"/>
      <c r="C70" s="111"/>
      <c r="D70" s="111"/>
      <c r="E70" s="111"/>
      <c r="F70" s="111"/>
      <c r="G70" s="112"/>
    </row>
    <row r="71" spans="1:7" ht="29.1" customHeight="1" x14ac:dyDescent="0.25">
      <c r="A71" s="113" t="s">
        <v>22</v>
      </c>
      <c r="B71" s="114"/>
      <c r="C71" s="114"/>
      <c r="D71" s="114"/>
      <c r="E71" s="114"/>
      <c r="F71" s="114"/>
      <c r="G71" s="115"/>
    </row>
    <row r="72" spans="1:7" x14ac:dyDescent="0.25">
      <c r="A72" s="110"/>
      <c r="B72" s="111"/>
      <c r="C72" s="111"/>
      <c r="D72" s="111"/>
      <c r="E72" s="111"/>
      <c r="F72" s="111"/>
      <c r="G72" s="112"/>
    </row>
    <row r="73" spans="1:7" ht="29.1" customHeight="1" x14ac:dyDescent="0.25">
      <c r="A73" s="113" t="s">
        <v>23</v>
      </c>
      <c r="B73" s="114"/>
      <c r="C73" s="114"/>
      <c r="D73" s="114"/>
      <c r="E73" s="114"/>
      <c r="F73" s="114"/>
      <c r="G73" s="115"/>
    </row>
    <row r="74" spans="1:7" x14ac:dyDescent="0.25">
      <c r="A74" s="110"/>
      <c r="B74" s="111"/>
      <c r="C74" s="111"/>
      <c r="D74" s="111"/>
      <c r="E74" s="111"/>
      <c r="F74" s="111"/>
      <c r="G74" s="112"/>
    </row>
    <row r="75" spans="1:7" ht="29.1" customHeight="1" x14ac:dyDescent="0.25">
      <c r="A75" s="116" t="s">
        <v>24</v>
      </c>
      <c r="B75" s="117"/>
      <c r="C75" s="117"/>
      <c r="D75" s="117"/>
      <c r="E75" s="117"/>
      <c r="F75" s="117"/>
      <c r="G75" s="118"/>
    </row>
    <row r="76" spans="1:7" x14ac:dyDescent="0.25">
      <c r="A76" s="110"/>
      <c r="B76" s="111"/>
      <c r="C76" s="111"/>
      <c r="D76" s="111"/>
      <c r="E76" s="111"/>
      <c r="F76" s="111"/>
      <c r="G76" s="112"/>
    </row>
    <row r="77" spans="1:7" ht="29.1" customHeight="1" x14ac:dyDescent="0.25">
      <c r="A77" s="110" t="s">
        <v>25</v>
      </c>
      <c r="B77" s="111"/>
      <c r="C77" s="111"/>
      <c r="D77" s="111"/>
      <c r="E77" s="111"/>
      <c r="F77" s="111"/>
      <c r="G77" s="112"/>
    </row>
    <row r="78" spans="1:7" ht="15.75" thickBot="1" x14ac:dyDescent="0.3">
      <c r="A78" s="92"/>
      <c r="B78" s="93"/>
      <c r="C78" s="93"/>
      <c r="D78" s="93"/>
      <c r="E78" s="93"/>
      <c r="F78" s="93"/>
      <c r="G78" s="94"/>
    </row>
    <row r="81" spans="1:1" x14ac:dyDescent="0.25">
      <c r="A81" s="4" t="s">
        <v>26</v>
      </c>
    </row>
    <row r="82" spans="1:1" x14ac:dyDescent="0.25">
      <c r="A82" s="1" t="s">
        <v>27</v>
      </c>
    </row>
    <row r="83" spans="1:1" x14ac:dyDescent="0.25">
      <c r="A83" s="1" t="s">
        <v>28</v>
      </c>
    </row>
    <row r="84" spans="1:1" x14ac:dyDescent="0.25">
      <c r="A84" s="1" t="s">
        <v>105</v>
      </c>
    </row>
  </sheetData>
  <sheetProtection algorithmName="SHA-512" hashValue="MSeJO/oI7ZiseEVBy9Jzsm/WOwVSisxlJGSIBy5qiJb9F3xocoH1WIQShzIuzRHZ2RqAsgt7kho2MEvCIUdUdw==" saltValue="KClpQjLiHfJ6yGR8Mjtbfw==" spinCount="100000" sheet="1" objects="1" scenarios="1"/>
  <mergeCells count="27">
    <mergeCell ref="A78:G78"/>
    <mergeCell ref="A63:G65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62:G62"/>
    <mergeCell ref="A1:G3"/>
    <mergeCell ref="A4:G4"/>
    <mergeCell ref="A5:E5"/>
    <mergeCell ref="F5:G5"/>
    <mergeCell ref="A6:G6"/>
    <mergeCell ref="A7:G7"/>
    <mergeCell ref="A8:G8"/>
    <mergeCell ref="A9:G9"/>
    <mergeCell ref="A61:G61"/>
    <mergeCell ref="A10:A11"/>
    <mergeCell ref="D10:D11"/>
    <mergeCell ref="E10:E11"/>
    <mergeCell ref="F10:F11"/>
    <mergeCell ref="G10:G11"/>
  </mergeCells>
  <conditionalFormatting sqref="D60">
    <cfRule type="cellIs" dxfId="29" priority="5" operator="greaterThan">
      <formula>0</formula>
    </cfRule>
  </conditionalFormatting>
  <conditionalFormatting sqref="E12 E16 E22">
    <cfRule type="cellIs" dxfId="28" priority="6" operator="notBetween">
      <formula>0.15</formula>
      <formula>-0.15</formula>
    </cfRule>
  </conditionalFormatting>
  <conditionalFormatting sqref="E30 E34">
    <cfRule type="cellIs" dxfId="27" priority="4" operator="notBetween">
      <formula>0.15</formula>
      <formula>-0.15</formula>
    </cfRule>
  </conditionalFormatting>
  <conditionalFormatting sqref="E40 E46">
    <cfRule type="cellIs" dxfId="26" priority="3" operator="notBetween">
      <formula>0.15</formula>
      <formula>-0.15</formula>
    </cfRule>
  </conditionalFormatting>
  <conditionalFormatting sqref="E52">
    <cfRule type="cellIs" dxfId="25" priority="2" operator="notBetween">
      <formula>0.15</formula>
      <formula>-0.15</formula>
    </cfRule>
  </conditionalFormatting>
  <conditionalFormatting sqref="E56">
    <cfRule type="cellIs" dxfId="24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C720-0CC5-43CC-97CE-447F9418BC23}">
  <dimension ref="A1:G84"/>
  <sheetViews>
    <sheetView zoomScale="130" zoomScaleNormal="130" workbookViewId="0">
      <selection activeCell="A8" sqref="A8:G8"/>
    </sheetView>
  </sheetViews>
  <sheetFormatPr defaultColWidth="8.7109375" defaultRowHeight="15" x14ac:dyDescent="0.25"/>
  <cols>
    <col min="1" max="1" width="56.28515625" style="1" customWidth="1"/>
    <col min="2" max="2" width="26.42578125" style="1" customWidth="1"/>
    <col min="3" max="7" width="19.5703125" style="1" customWidth="1"/>
    <col min="8" max="16384" width="8.7109375" style="1"/>
  </cols>
  <sheetData>
    <row r="1" spans="1:7" x14ac:dyDescent="0.25">
      <c r="A1" s="136" t="s">
        <v>111</v>
      </c>
      <c r="B1" s="120"/>
      <c r="C1" s="120"/>
      <c r="D1" s="120"/>
      <c r="E1" s="120"/>
      <c r="F1" s="120"/>
      <c r="G1" s="121"/>
    </row>
    <row r="2" spans="1:7" x14ac:dyDescent="0.25">
      <c r="A2" s="122"/>
      <c r="B2" s="123"/>
      <c r="C2" s="123"/>
      <c r="D2" s="123"/>
      <c r="E2" s="123"/>
      <c r="F2" s="123"/>
      <c r="G2" s="124"/>
    </row>
    <row r="3" spans="1:7" ht="72.95" customHeight="1" thickBot="1" x14ac:dyDescent="0.3">
      <c r="A3" s="125"/>
      <c r="B3" s="126"/>
      <c r="C3" s="126"/>
      <c r="D3" s="126"/>
      <c r="E3" s="126"/>
      <c r="F3" s="126"/>
      <c r="G3" s="127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67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9">
        <v>45548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5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SUM(B23:B29)</f>
        <v>17500</v>
      </c>
      <c r="C22" s="8">
        <f>SUM(C23:C29)</f>
        <v>16900</v>
      </c>
      <c r="D22" s="18">
        <f>SUM(D23:D29)</f>
        <v>-750</v>
      </c>
      <c r="E22" s="21">
        <f>D22/B22</f>
        <v>-4.2857142857142858E-2</v>
      </c>
      <c r="F22" s="13"/>
      <c r="G22" s="24">
        <f>SUM(G23:G29)</f>
        <v>16750</v>
      </c>
    </row>
    <row r="23" spans="1:7" x14ac:dyDescent="0.25">
      <c r="A23" s="2" t="s">
        <v>37</v>
      </c>
      <c r="B23" s="9">
        <v>5000</v>
      </c>
      <c r="C23" s="9">
        <v>4700</v>
      </c>
      <c r="D23" s="19">
        <f>G23-B23</f>
        <v>-450</v>
      </c>
      <c r="E23" s="22">
        <f>D23/B23</f>
        <v>-0.09</v>
      </c>
      <c r="F23" s="9">
        <v>-150</v>
      </c>
      <c r="G23" s="25">
        <f>C23+F23</f>
        <v>4550</v>
      </c>
    </row>
    <row r="24" spans="1:7" x14ac:dyDescent="0.25">
      <c r="A24" s="2" t="s">
        <v>38</v>
      </c>
      <c r="B24" s="11">
        <v>4500</v>
      </c>
      <c r="C24" s="11">
        <v>4200</v>
      </c>
      <c r="D24" s="19">
        <f t="shared" ref="D24:D29" si="5">G24-B24</f>
        <v>-300</v>
      </c>
      <c r="E24" s="22">
        <f t="shared" ref="E24:E29" si="6">D24/B24</f>
        <v>-6.6666666666666666E-2</v>
      </c>
      <c r="F24" s="9">
        <v>0</v>
      </c>
      <c r="G24" s="25">
        <f t="shared" ref="G24:G29" si="7">C24+F24</f>
        <v>4200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0</v>
      </c>
      <c r="E25" s="22">
        <f t="shared" si="6"/>
        <v>0</v>
      </c>
      <c r="F25" s="11">
        <v>0</v>
      </c>
      <c r="G25" s="25">
        <f t="shared" si="7"/>
        <v>1200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1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1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600</v>
      </c>
      <c r="D28" s="19">
        <f t="shared" si="5"/>
        <v>0</v>
      </c>
      <c r="E28" s="22">
        <f t="shared" si="6"/>
        <v>0</v>
      </c>
      <c r="F28" s="11">
        <v>0</v>
      </c>
      <c r="G28" s="25">
        <f t="shared" si="7"/>
        <v>600</v>
      </c>
    </row>
    <row r="29" spans="1:7" ht="15.75" thickBot="1" x14ac:dyDescent="0.3">
      <c r="A29" s="2" t="s">
        <v>43</v>
      </c>
      <c r="B29" s="11">
        <v>2800</v>
      </c>
      <c r="C29" s="11">
        <v>2800</v>
      </c>
      <c r="D29" s="19">
        <f t="shared" si="5"/>
        <v>0</v>
      </c>
      <c r="E29" s="22">
        <f t="shared" si="6"/>
        <v>0</v>
      </c>
      <c r="F29" s="11">
        <v>0</v>
      </c>
      <c r="G29" s="25">
        <f t="shared" si="7"/>
        <v>2800</v>
      </c>
    </row>
    <row r="30" spans="1:7" x14ac:dyDescent="0.25">
      <c r="A30" s="7" t="s">
        <v>9</v>
      </c>
      <c r="B30" s="8">
        <f>SUM(B31:B33)</f>
        <v>5200</v>
      </c>
      <c r="C30" s="8">
        <f>SUM(C31:C33)</f>
        <v>5800</v>
      </c>
      <c r="D30" s="18">
        <f>SUM(D31:D33)</f>
        <v>750</v>
      </c>
      <c r="E30" s="21">
        <f>D30/B30</f>
        <v>0.14423076923076922</v>
      </c>
      <c r="F30" s="13"/>
      <c r="G30" s="24">
        <f>SUM(G31:G33)</f>
        <v>5950</v>
      </c>
    </row>
    <row r="31" spans="1:7" x14ac:dyDescent="0.25">
      <c r="A31" s="2" t="s">
        <v>44</v>
      </c>
      <c r="B31" s="9">
        <v>1000</v>
      </c>
      <c r="C31" s="9">
        <v>1500</v>
      </c>
      <c r="D31" s="19">
        <f>G31-B31</f>
        <v>650</v>
      </c>
      <c r="E31" s="22">
        <f>D31/B31</f>
        <v>0.65</v>
      </c>
      <c r="F31" s="9">
        <v>150</v>
      </c>
      <c r="G31" s="25">
        <f>C31+F31</f>
        <v>1650</v>
      </c>
    </row>
    <row r="32" spans="1:7" x14ac:dyDescent="0.25">
      <c r="A32" s="2" t="s">
        <v>45</v>
      </c>
      <c r="B32" s="9">
        <v>1200</v>
      </c>
      <c r="C32" s="9">
        <v>1300</v>
      </c>
      <c r="D32" s="19">
        <f t="shared" ref="D32:D33" si="8">G32-B32</f>
        <v>100</v>
      </c>
      <c r="E32" s="22">
        <f t="shared" ref="E32:E33" si="9">D32/B32</f>
        <v>8.3333333333333329E-2</v>
      </c>
      <c r="F32" s="9">
        <v>0</v>
      </c>
      <c r="G32" s="25">
        <f t="shared" ref="G32:G33" si="10">C32+F32</f>
        <v>1300</v>
      </c>
    </row>
    <row r="33" spans="1:7" ht="15.75" thickBot="1" x14ac:dyDescent="0.3">
      <c r="A33" s="3" t="s">
        <v>46</v>
      </c>
      <c r="B33" s="10">
        <v>3000</v>
      </c>
      <c r="C33" s="10">
        <v>3000</v>
      </c>
      <c r="D33" s="20">
        <f t="shared" si="8"/>
        <v>0</v>
      </c>
      <c r="E33" s="23">
        <f t="shared" si="9"/>
        <v>0</v>
      </c>
      <c r="F33" s="10">
        <v>0</v>
      </c>
      <c r="G33" s="25">
        <f t="shared" si="10"/>
        <v>3000</v>
      </c>
    </row>
    <row r="34" spans="1:7" x14ac:dyDescent="0.25">
      <c r="A34" s="7" t="s">
        <v>10</v>
      </c>
      <c r="B34" s="8">
        <f>SUM(B35:B39)</f>
        <v>124950</v>
      </c>
      <c r="C34" s="8">
        <f>SUM(C35:C39)</f>
        <v>124950</v>
      </c>
      <c r="D34" s="18">
        <f>SUM(D35:D39)</f>
        <v>0</v>
      </c>
      <c r="E34" s="21">
        <f>D34/B34</f>
        <v>0</v>
      </c>
      <c r="F34" s="13"/>
      <c r="G34" s="24">
        <f>SUM(G35:G39)</f>
        <v>124950</v>
      </c>
    </row>
    <row r="35" spans="1:7" x14ac:dyDescent="0.25">
      <c r="A35" s="2" t="s">
        <v>47</v>
      </c>
      <c r="B35" s="9">
        <v>6800</v>
      </c>
      <c r="C35" s="9">
        <v>6800</v>
      </c>
      <c r="D35" s="19">
        <f>G35-B35</f>
        <v>0</v>
      </c>
      <c r="E35" s="22">
        <f t="shared" ref="E35:E39" si="11">D35/B35</f>
        <v>0</v>
      </c>
      <c r="F35" s="14">
        <v>0</v>
      </c>
      <c r="G35" s="25">
        <f>C35+F35</f>
        <v>6800</v>
      </c>
    </row>
    <row r="36" spans="1:7" x14ac:dyDescent="0.25">
      <c r="A36" s="2" t="s">
        <v>48</v>
      </c>
      <c r="B36" s="9">
        <v>45000</v>
      </c>
      <c r="C36" s="9">
        <v>45000</v>
      </c>
      <c r="D36" s="19">
        <f>G36-B36</f>
        <v>0</v>
      </c>
      <c r="E36" s="22">
        <f t="shared" si="11"/>
        <v>0</v>
      </c>
      <c r="F36" s="14">
        <v>0</v>
      </c>
      <c r="G36" s="25">
        <f>C36+F36</f>
        <v>45000</v>
      </c>
    </row>
    <row r="37" spans="1:7" x14ac:dyDescent="0.25">
      <c r="A37" s="27" t="s">
        <v>49</v>
      </c>
      <c r="B37" s="11">
        <v>18150</v>
      </c>
      <c r="C37" s="11">
        <v>18150</v>
      </c>
      <c r="D37" s="19">
        <f t="shared" ref="D37:D39" si="12">G37-B37</f>
        <v>0</v>
      </c>
      <c r="E37" s="22">
        <f t="shared" si="11"/>
        <v>0</v>
      </c>
      <c r="F37" s="14">
        <v>0</v>
      </c>
      <c r="G37" s="25">
        <f t="shared" ref="G37:G39" si="13">C37+F37</f>
        <v>18150</v>
      </c>
    </row>
    <row r="38" spans="1:7" x14ac:dyDescent="0.25">
      <c r="A38" s="27" t="s">
        <v>50</v>
      </c>
      <c r="B38" s="11">
        <v>35000</v>
      </c>
      <c r="C38" s="11">
        <v>35000</v>
      </c>
      <c r="D38" s="19">
        <f t="shared" si="12"/>
        <v>0</v>
      </c>
      <c r="E38" s="22">
        <f t="shared" si="11"/>
        <v>0</v>
      </c>
      <c r="F38" s="14">
        <v>0</v>
      </c>
      <c r="G38" s="25">
        <f t="shared" si="13"/>
        <v>35000</v>
      </c>
    </row>
    <row r="39" spans="1:7" ht="15.75" thickBot="1" x14ac:dyDescent="0.3">
      <c r="A39" s="27" t="s">
        <v>51</v>
      </c>
      <c r="B39" s="11">
        <v>20000</v>
      </c>
      <c r="C39" s="11">
        <v>20000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20000</v>
      </c>
    </row>
    <row r="40" spans="1:7" x14ac:dyDescent="0.25">
      <c r="A40" s="7" t="s">
        <v>11</v>
      </c>
      <c r="B40" s="8">
        <f>SUM(B41:B45)</f>
        <v>23000</v>
      </c>
      <c r="C40" s="8">
        <f>SUM(C41:C45)</f>
        <v>23000</v>
      </c>
      <c r="D40" s="18">
        <f>SUM(D41:D45)</f>
        <v>0</v>
      </c>
      <c r="E40" s="21">
        <f>D40/B40</f>
        <v>0</v>
      </c>
      <c r="F40" s="13"/>
      <c r="G40" s="24">
        <f>SUM(G41:G45)</f>
        <v>23000</v>
      </c>
    </row>
    <row r="41" spans="1:7" x14ac:dyDescent="0.25">
      <c r="A41" s="2" t="s">
        <v>52</v>
      </c>
      <c r="B41" s="9">
        <v>8500</v>
      </c>
      <c r="C41" s="9">
        <v>8500</v>
      </c>
      <c r="D41" s="19">
        <f>G41-B41</f>
        <v>0</v>
      </c>
      <c r="E41" s="22">
        <f>D41/B41</f>
        <v>0</v>
      </c>
      <c r="F41" s="14">
        <v>0</v>
      </c>
      <c r="G41" s="25">
        <f>C41+F41</f>
        <v>8500</v>
      </c>
    </row>
    <row r="42" spans="1:7" x14ac:dyDescent="0.25">
      <c r="A42" s="2" t="s">
        <v>53</v>
      </c>
      <c r="B42" s="9">
        <v>8500</v>
      </c>
      <c r="C42" s="9">
        <v>8500</v>
      </c>
      <c r="D42" s="19">
        <f t="shared" ref="D42:D45" si="14">G42-B42</f>
        <v>0</v>
      </c>
      <c r="E42" s="22">
        <f t="shared" ref="E42:E45" si="15">D42/B42</f>
        <v>0</v>
      </c>
      <c r="F42" s="14">
        <v>0</v>
      </c>
      <c r="G42" s="25">
        <f t="shared" ref="G42:G45" si="16">C42+F42</f>
        <v>8500</v>
      </c>
    </row>
    <row r="43" spans="1:7" x14ac:dyDescent="0.25">
      <c r="A43" s="2" t="s">
        <v>54</v>
      </c>
      <c r="B43" s="9">
        <v>1000</v>
      </c>
      <c r="C43" s="9">
        <v>1000</v>
      </c>
      <c r="D43" s="19">
        <f t="shared" si="14"/>
        <v>0</v>
      </c>
      <c r="E43" s="22">
        <f t="shared" si="15"/>
        <v>0</v>
      </c>
      <c r="F43" s="14">
        <v>0</v>
      </c>
      <c r="G43" s="25">
        <f t="shared" si="16"/>
        <v>1000</v>
      </c>
    </row>
    <row r="44" spans="1:7" x14ac:dyDescent="0.25">
      <c r="A44" s="2" t="s">
        <v>55</v>
      </c>
      <c r="B44" s="11">
        <v>2500</v>
      </c>
      <c r="C44" s="11">
        <v>2500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6"/>
        <v>2500</v>
      </c>
    </row>
    <row r="45" spans="1:7" ht="15.75" thickBot="1" x14ac:dyDescent="0.3">
      <c r="A45" s="2" t="s">
        <v>56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6"/>
        <v>2500</v>
      </c>
    </row>
    <row r="46" spans="1:7" x14ac:dyDescent="0.25">
      <c r="A46" s="7" t="s">
        <v>12</v>
      </c>
      <c r="B46" s="8">
        <f>SUM(B47:B51)</f>
        <v>8650</v>
      </c>
      <c r="C46" s="8">
        <f>SUM(C47:C51)</f>
        <v>8650</v>
      </c>
      <c r="D46" s="18">
        <f>SUM(D47:D51)</f>
        <v>0</v>
      </c>
      <c r="E46" s="21">
        <f>D46/B46</f>
        <v>0</v>
      </c>
      <c r="F46" s="13"/>
      <c r="G46" s="24">
        <f>SUM(G47:G51)</f>
        <v>8650</v>
      </c>
    </row>
    <row r="47" spans="1:7" x14ac:dyDescent="0.25">
      <c r="A47" s="2" t="s">
        <v>57</v>
      </c>
      <c r="B47" s="9">
        <v>3200</v>
      </c>
      <c r="C47" s="9">
        <v>3200</v>
      </c>
      <c r="D47" s="19">
        <f>G47-B47</f>
        <v>0</v>
      </c>
      <c r="E47" s="22">
        <f t="shared" ref="E47:E51" si="17">D47/B47</f>
        <v>0</v>
      </c>
      <c r="F47" s="14">
        <v>0</v>
      </c>
      <c r="G47" s="25">
        <f>C47+F47</f>
        <v>3200</v>
      </c>
    </row>
    <row r="48" spans="1:7" x14ac:dyDescent="0.25">
      <c r="A48" s="2" t="s">
        <v>58</v>
      </c>
      <c r="B48" s="9">
        <v>1200</v>
      </c>
      <c r="C48" s="9">
        <v>1200</v>
      </c>
      <c r="D48" s="19">
        <f t="shared" ref="D48:D51" si="18">G48-B48</f>
        <v>0</v>
      </c>
      <c r="E48" s="22">
        <f t="shared" si="17"/>
        <v>0</v>
      </c>
      <c r="F48" s="14">
        <v>0</v>
      </c>
      <c r="G48" s="25">
        <f>C48+F48</f>
        <v>1200</v>
      </c>
    </row>
    <row r="49" spans="1:7" x14ac:dyDescent="0.25">
      <c r="A49" s="2" t="s">
        <v>59</v>
      </c>
      <c r="B49" s="11">
        <v>1600</v>
      </c>
      <c r="C49" s="11">
        <v>1600</v>
      </c>
      <c r="D49" s="19">
        <f t="shared" si="18"/>
        <v>0</v>
      </c>
      <c r="E49" s="22">
        <f t="shared" si="17"/>
        <v>0</v>
      </c>
      <c r="F49" s="14">
        <v>0</v>
      </c>
      <c r="G49" s="25">
        <f t="shared" ref="G49:G51" si="19">C49+F49</f>
        <v>1600</v>
      </c>
    </row>
    <row r="50" spans="1:7" x14ac:dyDescent="0.25">
      <c r="A50" s="2" t="s">
        <v>60</v>
      </c>
      <c r="B50" s="11">
        <v>1900</v>
      </c>
      <c r="C50" s="11">
        <v>1900</v>
      </c>
      <c r="D50" s="19">
        <f t="shared" si="18"/>
        <v>0</v>
      </c>
      <c r="E50" s="22">
        <f t="shared" si="17"/>
        <v>0</v>
      </c>
      <c r="F50" s="14">
        <v>0</v>
      </c>
      <c r="G50" s="25">
        <f t="shared" si="19"/>
        <v>1900</v>
      </c>
    </row>
    <row r="51" spans="1:7" ht="15.75" thickBot="1" x14ac:dyDescent="0.3">
      <c r="A51" s="26" t="s">
        <v>61</v>
      </c>
      <c r="B51" s="10">
        <v>750</v>
      </c>
      <c r="C51" s="10">
        <v>750</v>
      </c>
      <c r="D51" s="19">
        <f t="shared" si="18"/>
        <v>0</v>
      </c>
      <c r="E51" s="22">
        <f t="shared" si="17"/>
        <v>0</v>
      </c>
      <c r="F51" s="14">
        <v>0</v>
      </c>
      <c r="G51" s="25">
        <f t="shared" si="19"/>
        <v>750</v>
      </c>
    </row>
    <row r="52" spans="1:7" x14ac:dyDescent="0.25">
      <c r="A52" s="7" t="s">
        <v>13</v>
      </c>
      <c r="B52" s="8">
        <f>SUM(B53:B55)</f>
        <v>4500</v>
      </c>
      <c r="C52" s="8">
        <f>SUM(C53:C55)</f>
        <v>4500</v>
      </c>
      <c r="D52" s="18">
        <f>SUM(D53:D55)</f>
        <v>0</v>
      </c>
      <c r="E52" s="21">
        <f>D52/B52</f>
        <v>0</v>
      </c>
      <c r="F52" s="13"/>
      <c r="G52" s="24">
        <f>SUM(G53:G55)</f>
        <v>4500</v>
      </c>
    </row>
    <row r="53" spans="1:7" x14ac:dyDescent="0.25">
      <c r="A53" s="2" t="s">
        <v>62</v>
      </c>
      <c r="B53" s="9">
        <v>4500</v>
      </c>
      <c r="C53" s="9">
        <v>4500</v>
      </c>
      <c r="D53" s="19">
        <f>G53-B53</f>
        <v>0</v>
      </c>
      <c r="E53" s="22">
        <f t="shared" ref="E53:E55" si="20">D53/B53</f>
        <v>0</v>
      </c>
      <c r="F53" s="14">
        <v>0</v>
      </c>
      <c r="G53" s="25">
        <f>C53+F53</f>
        <v>4500</v>
      </c>
    </row>
    <row r="54" spans="1:7" x14ac:dyDescent="0.25">
      <c r="A54" s="2" t="s">
        <v>14</v>
      </c>
      <c r="B54" s="9"/>
      <c r="C54" s="9"/>
      <c r="D54" s="19">
        <f t="shared" ref="D54:D55" si="21">G54-B54</f>
        <v>0</v>
      </c>
      <c r="E54" s="22" t="e">
        <f t="shared" si="20"/>
        <v>#DIV/0!</v>
      </c>
      <c r="F54" s="14">
        <v>0</v>
      </c>
      <c r="G54" s="25">
        <f>C54+F54</f>
        <v>0</v>
      </c>
    </row>
    <row r="55" spans="1:7" ht="15.75" thickBot="1" x14ac:dyDescent="0.3">
      <c r="A55" s="2" t="s">
        <v>15</v>
      </c>
      <c r="B55" s="9"/>
      <c r="C55" s="9"/>
      <c r="D55" s="19">
        <f t="shared" si="21"/>
        <v>0</v>
      </c>
      <c r="E55" s="22" t="e">
        <f t="shared" si="20"/>
        <v>#DIV/0!</v>
      </c>
      <c r="F55" s="14">
        <v>0</v>
      </c>
      <c r="G55" s="25">
        <f>C55+F55</f>
        <v>0</v>
      </c>
    </row>
    <row r="56" spans="1:7" x14ac:dyDescent="0.25">
      <c r="A56" s="7" t="s">
        <v>16</v>
      </c>
      <c r="B56" s="8">
        <f>SUM(B57:B59)</f>
        <v>2500</v>
      </c>
      <c r="C56" s="8">
        <f>SUM(C57:C59)</f>
        <v>2500</v>
      </c>
      <c r="D56" s="18">
        <f>SUM(D57:D59)</f>
        <v>0</v>
      </c>
      <c r="E56" s="21">
        <f>D56/B56</f>
        <v>0</v>
      </c>
      <c r="F56" s="13"/>
      <c r="G56" s="24">
        <f>SUM(G57:G59)</f>
        <v>2500</v>
      </c>
    </row>
    <row r="57" spans="1:7" x14ac:dyDescent="0.25">
      <c r="A57" s="2" t="s">
        <v>63</v>
      </c>
      <c r="B57" s="9">
        <v>2500</v>
      </c>
      <c r="C57" s="9">
        <v>2500</v>
      </c>
      <c r="D57" s="19">
        <f>G57-B57</f>
        <v>0</v>
      </c>
      <c r="E57" s="22">
        <f t="shared" ref="E57:E59" si="22">D57/B57</f>
        <v>0</v>
      </c>
      <c r="F57" s="14">
        <v>0</v>
      </c>
      <c r="G57" s="25">
        <f>C57+F57</f>
        <v>2500</v>
      </c>
    </row>
    <row r="58" spans="1:7" x14ac:dyDescent="0.25">
      <c r="A58" s="2" t="s">
        <v>17</v>
      </c>
      <c r="B58" s="9"/>
      <c r="C58" s="9"/>
      <c r="D58" s="19">
        <f>G58-B58</f>
        <v>0</v>
      </c>
      <c r="E58" s="22" t="e">
        <f t="shared" si="22"/>
        <v>#DIV/0!</v>
      </c>
      <c r="F58" s="14">
        <v>0</v>
      </c>
      <c r="G58" s="25">
        <f>C58+F58</f>
        <v>0</v>
      </c>
    </row>
    <row r="59" spans="1:7" ht="15.75" thickBot="1" x14ac:dyDescent="0.3">
      <c r="A59" s="3" t="s">
        <v>18</v>
      </c>
      <c r="B59" s="10"/>
      <c r="C59" s="10"/>
      <c r="D59" s="20">
        <f t="shared" ref="D59" si="23">G59-B59</f>
        <v>0</v>
      </c>
      <c r="E59" s="23" t="e">
        <f t="shared" si="22"/>
        <v>#DIV/0!</v>
      </c>
      <c r="F59" s="14">
        <v>0</v>
      </c>
      <c r="G59" s="25">
        <f>C59+F59</f>
        <v>0</v>
      </c>
    </row>
    <row r="60" spans="1:7" ht="19.5" thickBot="1" x14ac:dyDescent="0.35">
      <c r="A60" s="5" t="s">
        <v>19</v>
      </c>
      <c r="B60" s="12">
        <f>B12+B16+B22+B30+B34+B40+B46+B52+B56</f>
        <v>200000</v>
      </c>
      <c r="C60" s="12"/>
      <c r="D60" s="12">
        <f>D12+D16+D22+D30+D34+D40+D46+D52+D56</f>
        <v>0</v>
      </c>
      <c r="E60" s="6"/>
      <c r="F60" s="12">
        <f>SUM(F13:F15,F17:F21,F23:F29,F31:F33,F35:F39,F41:F45,F47:F51,F53:F55,F57:F59)</f>
        <v>0</v>
      </c>
      <c r="G60" s="17">
        <f>G12+G16+G22+G30+G34+G40+G46+G52+G56</f>
        <v>200000</v>
      </c>
    </row>
    <row r="61" spans="1:7" x14ac:dyDescent="0.25">
      <c r="A61" s="85"/>
      <c r="B61" s="85"/>
      <c r="C61" s="85"/>
      <c r="D61" s="85"/>
      <c r="E61" s="85"/>
      <c r="F61" s="85"/>
      <c r="G61" s="85"/>
    </row>
    <row r="62" spans="1:7" ht="15.75" thickBot="1" x14ac:dyDescent="0.3">
      <c r="A62" s="60" t="s">
        <v>107</v>
      </c>
      <c r="B62" s="60"/>
      <c r="C62" s="60"/>
      <c r="D62" s="60"/>
      <c r="E62" s="60"/>
      <c r="F62" s="60"/>
      <c r="G62" s="60"/>
    </row>
    <row r="63" spans="1:7" ht="20.45" customHeight="1" x14ac:dyDescent="0.25">
      <c r="A63" s="95" t="s">
        <v>108</v>
      </c>
      <c r="B63" s="96"/>
      <c r="C63" s="96"/>
      <c r="D63" s="96"/>
      <c r="E63" s="96"/>
      <c r="F63" s="96"/>
      <c r="G63" s="97"/>
    </row>
    <row r="64" spans="1:7" ht="20.45" customHeight="1" x14ac:dyDescent="0.25">
      <c r="A64" s="98"/>
      <c r="B64" s="99"/>
      <c r="C64" s="99"/>
      <c r="D64" s="99"/>
      <c r="E64" s="99"/>
      <c r="F64" s="99"/>
      <c r="G64" s="100"/>
    </row>
    <row r="65" spans="1:7" ht="20.45" customHeight="1" thickBot="1" x14ac:dyDescent="0.3">
      <c r="A65" s="101"/>
      <c r="B65" s="102"/>
      <c r="C65" s="102"/>
      <c r="D65" s="102"/>
      <c r="E65" s="102"/>
      <c r="F65" s="102"/>
      <c r="G65" s="103"/>
    </row>
    <row r="67" spans="1:7" ht="15.75" thickBot="1" x14ac:dyDescent="0.3"/>
    <row r="68" spans="1:7" ht="19.5" thickBot="1" x14ac:dyDescent="0.3">
      <c r="A68" s="104" t="s">
        <v>20</v>
      </c>
      <c r="B68" s="105"/>
      <c r="C68" s="105"/>
      <c r="D68" s="105"/>
      <c r="E68" s="105"/>
      <c r="F68" s="105"/>
      <c r="G68" s="106"/>
    </row>
    <row r="69" spans="1:7" x14ac:dyDescent="0.25">
      <c r="A69" s="107"/>
      <c r="B69" s="108"/>
      <c r="C69" s="108"/>
      <c r="D69" s="108"/>
      <c r="E69" s="108"/>
      <c r="F69" s="108"/>
      <c r="G69" s="109"/>
    </row>
    <row r="70" spans="1:7" ht="29.1" customHeight="1" x14ac:dyDescent="0.25">
      <c r="A70" s="110" t="s">
        <v>21</v>
      </c>
      <c r="B70" s="111"/>
      <c r="C70" s="111"/>
      <c r="D70" s="111"/>
      <c r="E70" s="111"/>
      <c r="F70" s="111"/>
      <c r="G70" s="112"/>
    </row>
    <row r="71" spans="1:7" ht="29.1" customHeight="1" x14ac:dyDescent="0.25">
      <c r="A71" s="113" t="s">
        <v>22</v>
      </c>
      <c r="B71" s="114"/>
      <c r="C71" s="114"/>
      <c r="D71" s="114"/>
      <c r="E71" s="114"/>
      <c r="F71" s="114"/>
      <c r="G71" s="115"/>
    </row>
    <row r="72" spans="1:7" x14ac:dyDescent="0.25">
      <c r="A72" s="110"/>
      <c r="B72" s="111"/>
      <c r="C72" s="111"/>
      <c r="D72" s="111"/>
      <c r="E72" s="111"/>
      <c r="F72" s="111"/>
      <c r="G72" s="112"/>
    </row>
    <row r="73" spans="1:7" ht="29.1" customHeight="1" x14ac:dyDescent="0.25">
      <c r="A73" s="113" t="s">
        <v>23</v>
      </c>
      <c r="B73" s="114"/>
      <c r="C73" s="114"/>
      <c r="D73" s="114"/>
      <c r="E73" s="114"/>
      <c r="F73" s="114"/>
      <c r="G73" s="115"/>
    </row>
    <row r="74" spans="1:7" x14ac:dyDescent="0.25">
      <c r="A74" s="110"/>
      <c r="B74" s="111"/>
      <c r="C74" s="111"/>
      <c r="D74" s="111"/>
      <c r="E74" s="111"/>
      <c r="F74" s="111"/>
      <c r="G74" s="112"/>
    </row>
    <row r="75" spans="1:7" ht="29.1" customHeight="1" x14ac:dyDescent="0.25">
      <c r="A75" s="116" t="s">
        <v>24</v>
      </c>
      <c r="B75" s="117"/>
      <c r="C75" s="117"/>
      <c r="D75" s="117"/>
      <c r="E75" s="117"/>
      <c r="F75" s="117"/>
      <c r="G75" s="118"/>
    </row>
    <row r="76" spans="1:7" x14ac:dyDescent="0.25">
      <c r="A76" s="110"/>
      <c r="B76" s="111"/>
      <c r="C76" s="111"/>
      <c r="D76" s="111"/>
      <c r="E76" s="111"/>
      <c r="F76" s="111"/>
      <c r="G76" s="112"/>
    </row>
    <row r="77" spans="1:7" ht="29.1" customHeight="1" x14ac:dyDescent="0.25">
      <c r="A77" s="110" t="s">
        <v>25</v>
      </c>
      <c r="B77" s="111"/>
      <c r="C77" s="111"/>
      <c r="D77" s="111"/>
      <c r="E77" s="111"/>
      <c r="F77" s="111"/>
      <c r="G77" s="112"/>
    </row>
    <row r="78" spans="1:7" ht="15.75" thickBot="1" x14ac:dyDescent="0.3">
      <c r="A78" s="92"/>
      <c r="B78" s="93"/>
      <c r="C78" s="93"/>
      <c r="D78" s="93"/>
      <c r="E78" s="93"/>
      <c r="F78" s="93"/>
      <c r="G78" s="94"/>
    </row>
    <row r="81" spans="1:1" x14ac:dyDescent="0.25">
      <c r="A81" s="4" t="s">
        <v>26</v>
      </c>
    </row>
    <row r="82" spans="1:1" x14ac:dyDescent="0.25">
      <c r="A82" s="1" t="s">
        <v>27</v>
      </c>
    </row>
    <row r="83" spans="1:1" x14ac:dyDescent="0.25">
      <c r="A83" s="1" t="s">
        <v>28</v>
      </c>
    </row>
    <row r="84" spans="1:1" x14ac:dyDescent="0.25">
      <c r="A84" s="1" t="s">
        <v>105</v>
      </c>
    </row>
  </sheetData>
  <sheetProtection algorithmName="SHA-512" hashValue="X8P6C9DXmdGSMXeQr1bMayFjECp0k8yCpGj1gPO9xCHpEUNHqy7quLhg2N7ZjrIVzdiEor/IkyjHSxgrDbjkKQ==" saltValue="cKortCf+OR6tOuj8zZ9PLg==" spinCount="100000" sheet="1" objects="1" scenarios="1"/>
  <mergeCells count="27">
    <mergeCell ref="A62:G62"/>
    <mergeCell ref="A1:G3"/>
    <mergeCell ref="A4:G4"/>
    <mergeCell ref="A5:E5"/>
    <mergeCell ref="F5:G5"/>
    <mergeCell ref="A6:G6"/>
    <mergeCell ref="A7:G7"/>
    <mergeCell ref="A8:G8"/>
    <mergeCell ref="A9:G9"/>
    <mergeCell ref="A61:G61"/>
    <mergeCell ref="A10:A11"/>
    <mergeCell ref="D10:D11"/>
    <mergeCell ref="E10:E11"/>
    <mergeCell ref="F10:F11"/>
    <mergeCell ref="G10:G11"/>
    <mergeCell ref="A78:G78"/>
    <mergeCell ref="A63:G65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</mergeCells>
  <conditionalFormatting sqref="D60">
    <cfRule type="cellIs" dxfId="23" priority="5" operator="greaterThan">
      <formula>0</formula>
    </cfRule>
  </conditionalFormatting>
  <conditionalFormatting sqref="E12 E16 E22">
    <cfRule type="cellIs" dxfId="22" priority="6" operator="notBetween">
      <formula>0.15</formula>
      <formula>-0.15</formula>
    </cfRule>
  </conditionalFormatting>
  <conditionalFormatting sqref="E30 E34">
    <cfRule type="cellIs" dxfId="21" priority="4" operator="notBetween">
      <formula>0.15</formula>
      <formula>-0.15</formula>
    </cfRule>
  </conditionalFormatting>
  <conditionalFormatting sqref="E40 E46">
    <cfRule type="cellIs" dxfId="20" priority="3" operator="notBetween">
      <formula>0.15</formula>
      <formula>-0.15</formula>
    </cfRule>
  </conditionalFormatting>
  <conditionalFormatting sqref="E52">
    <cfRule type="cellIs" dxfId="19" priority="2" operator="notBetween">
      <formula>0.15</formula>
      <formula>-0.15</formula>
    </cfRule>
  </conditionalFormatting>
  <conditionalFormatting sqref="E56">
    <cfRule type="cellIs" dxfId="18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4828-400D-4037-9CAD-C5C7A37ABDAE}">
  <dimension ref="A1:G84"/>
  <sheetViews>
    <sheetView zoomScale="131" zoomScaleNormal="115" workbookViewId="0">
      <selection activeCell="A9" sqref="A9:G9"/>
    </sheetView>
  </sheetViews>
  <sheetFormatPr defaultColWidth="8.7109375" defaultRowHeight="15" x14ac:dyDescent="0.25"/>
  <cols>
    <col min="1" max="1" width="56.42578125" style="1" customWidth="1"/>
    <col min="2" max="2" width="26.85546875" style="1" customWidth="1"/>
    <col min="3" max="7" width="19.5703125" style="1" customWidth="1"/>
    <col min="8" max="16384" width="8.7109375" style="1"/>
  </cols>
  <sheetData>
    <row r="1" spans="1:7" x14ac:dyDescent="0.25">
      <c r="A1" s="61" t="s">
        <v>101</v>
      </c>
      <c r="B1" s="62"/>
      <c r="C1" s="62"/>
      <c r="D1" s="62"/>
      <c r="E1" s="62"/>
      <c r="F1" s="62"/>
      <c r="G1" s="63"/>
    </row>
    <row r="2" spans="1:7" x14ac:dyDescent="0.25">
      <c r="A2" s="64"/>
      <c r="B2" s="65"/>
      <c r="C2" s="65"/>
      <c r="D2" s="65"/>
      <c r="E2" s="65"/>
      <c r="F2" s="65"/>
      <c r="G2" s="66"/>
    </row>
    <row r="3" spans="1:7" ht="60" customHeight="1" thickBot="1" x14ac:dyDescent="0.3">
      <c r="A3" s="67"/>
      <c r="B3" s="68"/>
      <c r="C3" s="68"/>
      <c r="D3" s="68"/>
      <c r="E3" s="68"/>
      <c r="F3" s="68"/>
      <c r="G3" s="69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66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8" t="s">
        <v>109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4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SUM(B23:B29)</f>
        <v>17500</v>
      </c>
      <c r="C22" s="8">
        <f>SUM(C23:C29)</f>
        <v>17500</v>
      </c>
      <c r="D22" s="18">
        <f>SUM(D23:D29)</f>
        <v>2500</v>
      </c>
      <c r="E22" s="21">
        <f>D22/B22</f>
        <v>0.14285714285714285</v>
      </c>
      <c r="F22" s="13"/>
      <c r="G22" s="24">
        <f>SUM(G23:G29)</f>
        <v>20000</v>
      </c>
    </row>
    <row r="23" spans="1:7" x14ac:dyDescent="0.25">
      <c r="A23" s="2" t="s">
        <v>37</v>
      </c>
      <c r="B23" s="9">
        <v>5000</v>
      </c>
      <c r="C23" s="9">
        <v>5000</v>
      </c>
      <c r="D23" s="19">
        <f>G23-B23</f>
        <v>0</v>
      </c>
      <c r="E23" s="22">
        <f>D23/B23</f>
        <v>0</v>
      </c>
      <c r="F23" s="16">
        <v>0</v>
      </c>
      <c r="G23" s="25">
        <f>C23+F23</f>
        <v>5000</v>
      </c>
    </row>
    <row r="24" spans="1:7" x14ac:dyDescent="0.25">
      <c r="A24" s="2" t="s">
        <v>38</v>
      </c>
      <c r="B24" s="11">
        <v>4500</v>
      </c>
      <c r="C24" s="11">
        <v>4500</v>
      </c>
      <c r="D24" s="19">
        <f t="shared" ref="D24:D29" si="5">G24-B24</f>
        <v>0</v>
      </c>
      <c r="E24" s="22">
        <f t="shared" ref="E24:E29" si="6">D24/B24</f>
        <v>0</v>
      </c>
      <c r="F24" s="16">
        <v>0</v>
      </c>
      <c r="G24" s="25">
        <f t="shared" ref="G24:G29" si="7">C24+F24</f>
        <v>4500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2500</v>
      </c>
      <c r="E25" s="22">
        <f t="shared" si="6"/>
        <v>2.0833333333333335</v>
      </c>
      <c r="F25" s="16">
        <v>2500</v>
      </c>
      <c r="G25" s="25">
        <f t="shared" si="7"/>
        <v>3700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6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6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600</v>
      </c>
      <c r="D28" s="19">
        <f t="shared" si="5"/>
        <v>0</v>
      </c>
      <c r="E28" s="22">
        <f t="shared" si="6"/>
        <v>0</v>
      </c>
      <c r="F28" s="16">
        <v>0</v>
      </c>
      <c r="G28" s="25">
        <f t="shared" si="7"/>
        <v>600</v>
      </c>
    </row>
    <row r="29" spans="1:7" ht="15.75" thickBot="1" x14ac:dyDescent="0.3">
      <c r="A29" s="2" t="s">
        <v>43</v>
      </c>
      <c r="B29" s="11">
        <v>2800</v>
      </c>
      <c r="C29" s="11">
        <v>2800</v>
      </c>
      <c r="D29" s="19">
        <f t="shared" si="5"/>
        <v>0</v>
      </c>
      <c r="E29" s="22">
        <f t="shared" si="6"/>
        <v>0</v>
      </c>
      <c r="F29" s="16">
        <v>0</v>
      </c>
      <c r="G29" s="25">
        <f t="shared" si="7"/>
        <v>2800</v>
      </c>
    </row>
    <row r="30" spans="1:7" x14ac:dyDescent="0.25">
      <c r="A30" s="7" t="s">
        <v>9</v>
      </c>
      <c r="B30" s="8">
        <f>SUM(B31:B33)</f>
        <v>5200</v>
      </c>
      <c r="C30" s="8">
        <f>SUM(C31:C33)</f>
        <v>5200</v>
      </c>
      <c r="D30" s="18">
        <f>SUM(D31:D33)</f>
        <v>-2500</v>
      </c>
      <c r="E30" s="21">
        <f>D30/B30</f>
        <v>-0.48076923076923078</v>
      </c>
      <c r="F30" s="13"/>
      <c r="G30" s="24">
        <f>SUM(G31:G33)</f>
        <v>2700</v>
      </c>
    </row>
    <row r="31" spans="1:7" x14ac:dyDescent="0.25">
      <c r="A31" s="2" t="s">
        <v>44</v>
      </c>
      <c r="B31" s="9">
        <v>1000</v>
      </c>
      <c r="C31" s="9">
        <v>1000</v>
      </c>
      <c r="D31" s="19">
        <f>G31-B31</f>
        <v>-500</v>
      </c>
      <c r="E31" s="22">
        <f>D31/B31</f>
        <v>-0.5</v>
      </c>
      <c r="F31" s="16">
        <v>-500</v>
      </c>
      <c r="G31" s="25">
        <f>C31+F31</f>
        <v>500</v>
      </c>
    </row>
    <row r="32" spans="1:7" x14ac:dyDescent="0.25">
      <c r="A32" s="2" t="s">
        <v>45</v>
      </c>
      <c r="B32" s="9">
        <v>1200</v>
      </c>
      <c r="C32" s="9">
        <v>1200</v>
      </c>
      <c r="D32" s="19">
        <f t="shared" ref="D32:D33" si="8">G32-B32</f>
        <v>-500</v>
      </c>
      <c r="E32" s="22">
        <f t="shared" ref="E32:E33" si="9">D32/B32</f>
        <v>-0.41666666666666669</v>
      </c>
      <c r="F32" s="16">
        <v>-500</v>
      </c>
      <c r="G32" s="25">
        <f t="shared" ref="G32:G33" si="10">C32+F32</f>
        <v>700</v>
      </c>
    </row>
    <row r="33" spans="1:7" ht="15.75" thickBot="1" x14ac:dyDescent="0.3">
      <c r="A33" s="3" t="s">
        <v>46</v>
      </c>
      <c r="B33" s="10">
        <v>3000</v>
      </c>
      <c r="C33" s="10">
        <v>3000</v>
      </c>
      <c r="D33" s="20">
        <f t="shared" si="8"/>
        <v>-1500</v>
      </c>
      <c r="E33" s="23">
        <f t="shared" si="9"/>
        <v>-0.5</v>
      </c>
      <c r="F33" s="16">
        <v>-1500</v>
      </c>
      <c r="G33" s="25">
        <f t="shared" si="10"/>
        <v>1500</v>
      </c>
    </row>
    <row r="34" spans="1:7" x14ac:dyDescent="0.25">
      <c r="A34" s="7" t="s">
        <v>10</v>
      </c>
      <c r="B34" s="8">
        <f>SUM(B35:B39)</f>
        <v>124950</v>
      </c>
      <c r="C34" s="8">
        <f>SUM(C35:C39)</f>
        <v>124950</v>
      </c>
      <c r="D34" s="18">
        <f>SUM(D35:D39)</f>
        <v>0</v>
      </c>
      <c r="E34" s="21">
        <f>D34/B34</f>
        <v>0</v>
      </c>
      <c r="F34" s="13"/>
      <c r="G34" s="24">
        <f>SUM(G35:G39)</f>
        <v>124950</v>
      </c>
    </row>
    <row r="35" spans="1:7" x14ac:dyDescent="0.25">
      <c r="A35" s="2" t="s">
        <v>47</v>
      </c>
      <c r="B35" s="9">
        <v>6800</v>
      </c>
      <c r="C35" s="9">
        <v>6800</v>
      </c>
      <c r="D35" s="19">
        <f>G35-B35</f>
        <v>0</v>
      </c>
      <c r="E35" s="22">
        <f t="shared" ref="E35:E39" si="11">D35/B35</f>
        <v>0</v>
      </c>
      <c r="F35" s="14">
        <v>0</v>
      </c>
      <c r="G35" s="25">
        <f>C35+F35</f>
        <v>6800</v>
      </c>
    </row>
    <row r="36" spans="1:7" x14ac:dyDescent="0.25">
      <c r="A36" s="2" t="s">
        <v>48</v>
      </c>
      <c r="B36" s="9">
        <v>45000</v>
      </c>
      <c r="C36" s="9">
        <v>45000</v>
      </c>
      <c r="D36" s="19">
        <f>G36-B36</f>
        <v>0</v>
      </c>
      <c r="E36" s="22">
        <f t="shared" si="11"/>
        <v>0</v>
      </c>
      <c r="F36" s="14">
        <v>0</v>
      </c>
      <c r="G36" s="25">
        <f>C36+F36</f>
        <v>45000</v>
      </c>
    </row>
    <row r="37" spans="1:7" x14ac:dyDescent="0.25">
      <c r="A37" s="27" t="s">
        <v>49</v>
      </c>
      <c r="B37" s="11">
        <v>18150</v>
      </c>
      <c r="C37" s="11">
        <v>18150</v>
      </c>
      <c r="D37" s="19">
        <f t="shared" ref="D37:D39" si="12">G37-B37</f>
        <v>0</v>
      </c>
      <c r="E37" s="22">
        <f t="shared" si="11"/>
        <v>0</v>
      </c>
      <c r="F37" s="14">
        <v>0</v>
      </c>
      <c r="G37" s="25">
        <f t="shared" ref="G37:G39" si="13">C37+F37</f>
        <v>18150</v>
      </c>
    </row>
    <row r="38" spans="1:7" x14ac:dyDescent="0.25">
      <c r="A38" s="27" t="s">
        <v>50</v>
      </c>
      <c r="B38" s="11">
        <v>35000</v>
      </c>
      <c r="C38" s="11">
        <v>35000</v>
      </c>
      <c r="D38" s="19">
        <f t="shared" si="12"/>
        <v>0</v>
      </c>
      <c r="E38" s="22">
        <f t="shared" si="11"/>
        <v>0</v>
      </c>
      <c r="F38" s="14">
        <v>0</v>
      </c>
      <c r="G38" s="25">
        <f t="shared" si="13"/>
        <v>35000</v>
      </c>
    </row>
    <row r="39" spans="1:7" ht="15.75" thickBot="1" x14ac:dyDescent="0.3">
      <c r="A39" s="27" t="s">
        <v>51</v>
      </c>
      <c r="B39" s="11">
        <v>20000</v>
      </c>
      <c r="C39" s="11">
        <v>20000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20000</v>
      </c>
    </row>
    <row r="40" spans="1:7" x14ac:dyDescent="0.25">
      <c r="A40" s="7" t="s">
        <v>11</v>
      </c>
      <c r="B40" s="8">
        <f>SUM(B41:B45)</f>
        <v>23000</v>
      </c>
      <c r="C40" s="8">
        <f>SUM(C41:C45)</f>
        <v>23000</v>
      </c>
      <c r="D40" s="18">
        <f>SUM(D41:D45)</f>
        <v>0</v>
      </c>
      <c r="E40" s="21">
        <f>D40/B40</f>
        <v>0</v>
      </c>
      <c r="F40" s="13"/>
      <c r="G40" s="24">
        <f>SUM(G41:G45)</f>
        <v>23000</v>
      </c>
    </row>
    <row r="41" spans="1:7" x14ac:dyDescent="0.25">
      <c r="A41" s="2" t="s">
        <v>52</v>
      </c>
      <c r="B41" s="9">
        <v>8500</v>
      </c>
      <c r="C41" s="9">
        <v>8500</v>
      </c>
      <c r="D41" s="19">
        <f>G41-B41</f>
        <v>0</v>
      </c>
      <c r="E41" s="22">
        <f>D41/B41</f>
        <v>0</v>
      </c>
      <c r="F41" s="14">
        <v>0</v>
      </c>
      <c r="G41" s="25">
        <f>C41+F41</f>
        <v>8500</v>
      </c>
    </row>
    <row r="42" spans="1:7" x14ac:dyDescent="0.25">
      <c r="A42" s="2" t="s">
        <v>53</v>
      </c>
      <c r="B42" s="9">
        <v>8500</v>
      </c>
      <c r="C42" s="9">
        <v>8500</v>
      </c>
      <c r="D42" s="19">
        <f t="shared" ref="D42:D45" si="14">G42-B42</f>
        <v>0</v>
      </c>
      <c r="E42" s="22">
        <f t="shared" ref="E42:E45" si="15">D42/B42</f>
        <v>0</v>
      </c>
      <c r="F42" s="14">
        <v>0</v>
      </c>
      <c r="G42" s="25">
        <f t="shared" ref="G42:G45" si="16">C42+F42</f>
        <v>8500</v>
      </c>
    </row>
    <row r="43" spans="1:7" x14ac:dyDescent="0.25">
      <c r="A43" s="2" t="s">
        <v>54</v>
      </c>
      <c r="B43" s="9">
        <v>1000</v>
      </c>
      <c r="C43" s="9">
        <v>1000</v>
      </c>
      <c r="D43" s="19">
        <f t="shared" si="14"/>
        <v>0</v>
      </c>
      <c r="E43" s="22">
        <f t="shared" si="15"/>
        <v>0</v>
      </c>
      <c r="F43" s="14">
        <v>0</v>
      </c>
      <c r="G43" s="25">
        <f t="shared" si="16"/>
        <v>1000</v>
      </c>
    </row>
    <row r="44" spans="1:7" x14ac:dyDescent="0.25">
      <c r="A44" s="2" t="s">
        <v>55</v>
      </c>
      <c r="B44" s="11">
        <v>2500</v>
      </c>
      <c r="C44" s="11">
        <v>2500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6"/>
        <v>2500</v>
      </c>
    </row>
    <row r="45" spans="1:7" ht="15.75" thickBot="1" x14ac:dyDescent="0.3">
      <c r="A45" s="2" t="s">
        <v>56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6"/>
        <v>2500</v>
      </c>
    </row>
    <row r="46" spans="1:7" x14ac:dyDescent="0.25">
      <c r="A46" s="7" t="s">
        <v>12</v>
      </c>
      <c r="B46" s="8">
        <f>SUM(B47:B51)</f>
        <v>8650</v>
      </c>
      <c r="C46" s="8">
        <f>SUM(C47:C51)</f>
        <v>8650</v>
      </c>
      <c r="D46" s="18">
        <f>SUM(D47:D51)</f>
        <v>0</v>
      </c>
      <c r="E46" s="21">
        <f>D46/B46</f>
        <v>0</v>
      </c>
      <c r="F46" s="13"/>
      <c r="G46" s="24">
        <f>SUM(G47:G51)</f>
        <v>8650</v>
      </c>
    </row>
    <row r="47" spans="1:7" x14ac:dyDescent="0.25">
      <c r="A47" s="2" t="s">
        <v>57</v>
      </c>
      <c r="B47" s="9">
        <v>3200</v>
      </c>
      <c r="C47" s="9">
        <v>3200</v>
      </c>
      <c r="D47" s="19">
        <f>G47-B47</f>
        <v>0</v>
      </c>
      <c r="E47" s="22">
        <f t="shared" ref="E47:E51" si="17">D47/B47</f>
        <v>0</v>
      </c>
      <c r="F47" s="14">
        <v>0</v>
      </c>
      <c r="G47" s="25">
        <f>C47+F47</f>
        <v>3200</v>
      </c>
    </row>
    <row r="48" spans="1:7" x14ac:dyDescent="0.25">
      <c r="A48" s="2" t="s">
        <v>58</v>
      </c>
      <c r="B48" s="9">
        <v>1200</v>
      </c>
      <c r="C48" s="9">
        <v>1200</v>
      </c>
      <c r="D48" s="19">
        <f t="shared" ref="D48:D51" si="18">G48-B48</f>
        <v>0</v>
      </c>
      <c r="E48" s="22">
        <f t="shared" si="17"/>
        <v>0</v>
      </c>
      <c r="F48" s="14">
        <v>0</v>
      </c>
      <c r="G48" s="25">
        <f>C48+F48</f>
        <v>1200</v>
      </c>
    </row>
    <row r="49" spans="1:7" x14ac:dyDescent="0.25">
      <c r="A49" s="2" t="s">
        <v>59</v>
      </c>
      <c r="B49" s="11">
        <v>1600</v>
      </c>
      <c r="C49" s="11">
        <v>1600</v>
      </c>
      <c r="D49" s="19">
        <f t="shared" si="18"/>
        <v>0</v>
      </c>
      <c r="E49" s="22">
        <f t="shared" si="17"/>
        <v>0</v>
      </c>
      <c r="F49" s="14">
        <v>0</v>
      </c>
      <c r="G49" s="25">
        <f t="shared" ref="G49:G51" si="19">C49+F49</f>
        <v>1600</v>
      </c>
    </row>
    <row r="50" spans="1:7" x14ac:dyDescent="0.25">
      <c r="A50" s="2" t="s">
        <v>60</v>
      </c>
      <c r="B50" s="11">
        <v>1900</v>
      </c>
      <c r="C50" s="11">
        <v>1900</v>
      </c>
      <c r="D50" s="19">
        <f t="shared" si="18"/>
        <v>0</v>
      </c>
      <c r="E50" s="22">
        <f t="shared" si="17"/>
        <v>0</v>
      </c>
      <c r="F50" s="14">
        <v>0</v>
      </c>
      <c r="G50" s="25">
        <f t="shared" si="19"/>
        <v>1900</v>
      </c>
    </row>
    <row r="51" spans="1:7" ht="15.75" thickBot="1" x14ac:dyDescent="0.3">
      <c r="A51" s="26" t="s">
        <v>61</v>
      </c>
      <c r="B51" s="10">
        <v>750</v>
      </c>
      <c r="C51" s="10">
        <v>750</v>
      </c>
      <c r="D51" s="19">
        <f t="shared" si="18"/>
        <v>0</v>
      </c>
      <c r="E51" s="22">
        <f t="shared" si="17"/>
        <v>0</v>
      </c>
      <c r="F51" s="14">
        <v>0</v>
      </c>
      <c r="G51" s="25">
        <f t="shared" si="19"/>
        <v>750</v>
      </c>
    </row>
    <row r="52" spans="1:7" x14ac:dyDescent="0.25">
      <c r="A52" s="7" t="s">
        <v>13</v>
      </c>
      <c r="B52" s="8">
        <f>SUM(B53:B55)</f>
        <v>4500</v>
      </c>
      <c r="C52" s="8">
        <f>SUM(C53:C55)</f>
        <v>4500</v>
      </c>
      <c r="D52" s="18">
        <f>SUM(D53:D55)</f>
        <v>0</v>
      </c>
      <c r="E52" s="21">
        <f>D52/B52</f>
        <v>0</v>
      </c>
      <c r="F52" s="13"/>
      <c r="G52" s="24">
        <f>SUM(G53:G55)</f>
        <v>4500</v>
      </c>
    </row>
    <row r="53" spans="1:7" x14ac:dyDescent="0.25">
      <c r="A53" s="2" t="s">
        <v>62</v>
      </c>
      <c r="B53" s="9">
        <v>4500</v>
      </c>
      <c r="C53" s="9">
        <v>4500</v>
      </c>
      <c r="D53" s="19">
        <f>G53-B53</f>
        <v>0</v>
      </c>
      <c r="E53" s="22">
        <f t="shared" ref="E53:E55" si="20">D53/B53</f>
        <v>0</v>
      </c>
      <c r="F53" s="14">
        <v>0</v>
      </c>
      <c r="G53" s="25">
        <f>C53+F53</f>
        <v>4500</v>
      </c>
    </row>
    <row r="54" spans="1:7" x14ac:dyDescent="0.25">
      <c r="A54" s="2" t="s">
        <v>14</v>
      </c>
      <c r="B54" s="9"/>
      <c r="C54" s="9"/>
      <c r="D54" s="19">
        <f t="shared" ref="D54:D55" si="21">G54-B54</f>
        <v>0</v>
      </c>
      <c r="E54" s="22" t="e">
        <f t="shared" si="20"/>
        <v>#DIV/0!</v>
      </c>
      <c r="F54" s="14"/>
      <c r="G54" s="25">
        <f>C54+F54</f>
        <v>0</v>
      </c>
    </row>
    <row r="55" spans="1:7" ht="15.75" thickBot="1" x14ac:dyDescent="0.3">
      <c r="A55" s="2" t="s">
        <v>15</v>
      </c>
      <c r="B55" s="9"/>
      <c r="C55" s="9"/>
      <c r="D55" s="19">
        <f t="shared" si="21"/>
        <v>0</v>
      </c>
      <c r="E55" s="22" t="e">
        <f t="shared" si="20"/>
        <v>#DIV/0!</v>
      </c>
      <c r="F55" s="15"/>
      <c r="G55" s="25">
        <f>C55+F55</f>
        <v>0</v>
      </c>
    </row>
    <row r="56" spans="1:7" x14ac:dyDescent="0.25">
      <c r="A56" s="7" t="s">
        <v>16</v>
      </c>
      <c r="B56" s="8">
        <f>SUM(B57:B59)</f>
        <v>2500</v>
      </c>
      <c r="C56" s="8">
        <f>SUM(C57:C59)</f>
        <v>2500</v>
      </c>
      <c r="D56" s="18">
        <f>SUM(D57:D59)</f>
        <v>0</v>
      </c>
      <c r="E56" s="21">
        <f>D56/B56</f>
        <v>0</v>
      </c>
      <c r="F56" s="13"/>
      <c r="G56" s="24">
        <f>SUM(G57:G59)</f>
        <v>2500</v>
      </c>
    </row>
    <row r="57" spans="1:7" x14ac:dyDescent="0.25">
      <c r="A57" s="2" t="s">
        <v>63</v>
      </c>
      <c r="B57" s="9">
        <v>2500</v>
      </c>
      <c r="C57" s="9">
        <v>2500</v>
      </c>
      <c r="D57" s="19">
        <f>G57-B57</f>
        <v>0</v>
      </c>
      <c r="E57" s="22">
        <f t="shared" ref="E57:E59" si="22">D57/B57</f>
        <v>0</v>
      </c>
      <c r="F57" s="14">
        <v>0</v>
      </c>
      <c r="G57" s="25">
        <f>C57+F57</f>
        <v>2500</v>
      </c>
    </row>
    <row r="58" spans="1:7" x14ac:dyDescent="0.25">
      <c r="A58" s="2" t="s">
        <v>17</v>
      </c>
      <c r="B58" s="9"/>
      <c r="C58" s="9"/>
      <c r="D58" s="19">
        <f>G58-B58</f>
        <v>0</v>
      </c>
      <c r="E58" s="22" t="e">
        <f t="shared" si="22"/>
        <v>#DIV/0!</v>
      </c>
      <c r="F58" s="14"/>
      <c r="G58" s="25">
        <f>C58+F58</f>
        <v>0</v>
      </c>
    </row>
    <row r="59" spans="1:7" ht="15.75" thickBot="1" x14ac:dyDescent="0.3">
      <c r="A59" s="3" t="s">
        <v>18</v>
      </c>
      <c r="B59" s="10"/>
      <c r="C59" s="10"/>
      <c r="D59" s="20">
        <f t="shared" ref="D59" si="23">G59-B59</f>
        <v>0</v>
      </c>
      <c r="E59" s="23" t="e">
        <f t="shared" si="22"/>
        <v>#DIV/0!</v>
      </c>
      <c r="F59" s="14"/>
      <c r="G59" s="25">
        <f>C59+F59</f>
        <v>0</v>
      </c>
    </row>
    <row r="60" spans="1:7" ht="19.5" thickBot="1" x14ac:dyDescent="0.35">
      <c r="A60" s="5" t="s">
        <v>19</v>
      </c>
      <c r="B60" s="12">
        <f>B12+B16+B22+B30+B34+B40+B46+B52+B56</f>
        <v>200000</v>
      </c>
      <c r="C60" s="12"/>
      <c r="D60" s="12">
        <f>D12+D16+D22+D30+D34+D40+D46+D52+D56</f>
        <v>0</v>
      </c>
      <c r="E60" s="6"/>
      <c r="F60" s="12">
        <f>SUM(F13:F15,F17:F21,F23:F29,F31:F33,F35:F39,F41:F45,F47:F51,F53:F55,F57:F59)</f>
        <v>0</v>
      </c>
      <c r="G60" s="17">
        <f>G12+G16+G22+G30+G34+G40+G46+G52+G56</f>
        <v>200000</v>
      </c>
    </row>
    <row r="61" spans="1:7" x14ac:dyDescent="0.25">
      <c r="A61" s="85"/>
      <c r="B61" s="85"/>
      <c r="C61" s="85"/>
      <c r="D61" s="85"/>
      <c r="E61" s="85"/>
      <c r="F61" s="85"/>
      <c r="G61" s="85"/>
    </row>
    <row r="62" spans="1:7" ht="15.75" thickBot="1" x14ac:dyDescent="0.3">
      <c r="A62" s="60" t="s">
        <v>107</v>
      </c>
      <c r="B62" s="60"/>
      <c r="C62" s="60"/>
      <c r="D62" s="60"/>
      <c r="E62" s="60"/>
      <c r="F62" s="60"/>
      <c r="G62" s="60"/>
    </row>
    <row r="63" spans="1:7" ht="20.45" customHeight="1" x14ac:dyDescent="0.25">
      <c r="A63" s="95" t="s">
        <v>108</v>
      </c>
      <c r="B63" s="96"/>
      <c r="C63" s="96"/>
      <c r="D63" s="96"/>
      <c r="E63" s="96"/>
      <c r="F63" s="96"/>
      <c r="G63" s="97"/>
    </row>
    <row r="64" spans="1:7" ht="20.45" customHeight="1" x14ac:dyDescent="0.25">
      <c r="A64" s="98"/>
      <c r="B64" s="99"/>
      <c r="C64" s="99"/>
      <c r="D64" s="99"/>
      <c r="E64" s="99"/>
      <c r="F64" s="99"/>
      <c r="G64" s="100"/>
    </row>
    <row r="65" spans="1:7" ht="20.45" customHeight="1" thickBot="1" x14ac:dyDescent="0.3">
      <c r="A65" s="101"/>
      <c r="B65" s="102"/>
      <c r="C65" s="102"/>
      <c r="D65" s="102"/>
      <c r="E65" s="102"/>
      <c r="F65" s="102"/>
      <c r="G65" s="103"/>
    </row>
    <row r="67" spans="1:7" ht="15.75" thickBot="1" x14ac:dyDescent="0.3"/>
    <row r="68" spans="1:7" ht="19.5" thickBot="1" x14ac:dyDescent="0.3">
      <c r="A68" s="104" t="s">
        <v>20</v>
      </c>
      <c r="B68" s="105"/>
      <c r="C68" s="105"/>
      <c r="D68" s="105"/>
      <c r="E68" s="105"/>
      <c r="F68" s="105"/>
      <c r="G68" s="106"/>
    </row>
    <row r="69" spans="1:7" x14ac:dyDescent="0.25">
      <c r="A69" s="107"/>
      <c r="B69" s="108"/>
      <c r="C69" s="108"/>
      <c r="D69" s="108"/>
      <c r="E69" s="108"/>
      <c r="F69" s="108"/>
      <c r="G69" s="109"/>
    </row>
    <row r="70" spans="1:7" ht="29.1" customHeight="1" x14ac:dyDescent="0.25">
      <c r="A70" s="110" t="s">
        <v>21</v>
      </c>
      <c r="B70" s="111"/>
      <c r="C70" s="111"/>
      <c r="D70" s="111"/>
      <c r="E70" s="111"/>
      <c r="F70" s="111"/>
      <c r="G70" s="112"/>
    </row>
    <row r="71" spans="1:7" ht="29.1" customHeight="1" x14ac:dyDescent="0.25">
      <c r="A71" s="113" t="s">
        <v>22</v>
      </c>
      <c r="B71" s="114"/>
      <c r="C71" s="114"/>
      <c r="D71" s="114"/>
      <c r="E71" s="114"/>
      <c r="F71" s="114"/>
      <c r="G71" s="115"/>
    </row>
    <row r="72" spans="1:7" x14ac:dyDescent="0.25">
      <c r="A72" s="110"/>
      <c r="B72" s="111"/>
      <c r="C72" s="111"/>
      <c r="D72" s="111"/>
      <c r="E72" s="111"/>
      <c r="F72" s="111"/>
      <c r="G72" s="112"/>
    </row>
    <row r="73" spans="1:7" ht="29.1" customHeight="1" x14ac:dyDescent="0.25">
      <c r="A73" s="113" t="s">
        <v>23</v>
      </c>
      <c r="B73" s="114"/>
      <c r="C73" s="114"/>
      <c r="D73" s="114"/>
      <c r="E73" s="114"/>
      <c r="F73" s="114"/>
      <c r="G73" s="115"/>
    </row>
    <row r="74" spans="1:7" x14ac:dyDescent="0.25">
      <c r="A74" s="110"/>
      <c r="B74" s="111"/>
      <c r="C74" s="111"/>
      <c r="D74" s="111"/>
      <c r="E74" s="111"/>
      <c r="F74" s="111"/>
      <c r="G74" s="112"/>
    </row>
    <row r="75" spans="1:7" ht="29.1" customHeight="1" x14ac:dyDescent="0.25">
      <c r="A75" s="116" t="s">
        <v>24</v>
      </c>
      <c r="B75" s="117"/>
      <c r="C75" s="117"/>
      <c r="D75" s="117"/>
      <c r="E75" s="117"/>
      <c r="F75" s="117"/>
      <c r="G75" s="118"/>
    </row>
    <row r="76" spans="1:7" x14ac:dyDescent="0.25">
      <c r="A76" s="110"/>
      <c r="B76" s="111"/>
      <c r="C76" s="111"/>
      <c r="D76" s="111"/>
      <c r="E76" s="111"/>
      <c r="F76" s="111"/>
      <c r="G76" s="112"/>
    </row>
    <row r="77" spans="1:7" ht="29.1" customHeight="1" x14ac:dyDescent="0.25">
      <c r="A77" s="110" t="s">
        <v>25</v>
      </c>
      <c r="B77" s="111"/>
      <c r="C77" s="111"/>
      <c r="D77" s="111"/>
      <c r="E77" s="111"/>
      <c r="F77" s="111"/>
      <c r="G77" s="112"/>
    </row>
    <row r="78" spans="1:7" ht="15.75" thickBot="1" x14ac:dyDescent="0.3">
      <c r="A78" s="92"/>
      <c r="B78" s="93"/>
      <c r="C78" s="93"/>
      <c r="D78" s="93"/>
      <c r="E78" s="93"/>
      <c r="F78" s="93"/>
      <c r="G78" s="94"/>
    </row>
    <row r="81" spans="1:1" x14ac:dyDescent="0.25">
      <c r="A81" s="4" t="s">
        <v>26</v>
      </c>
    </row>
    <row r="82" spans="1:1" x14ac:dyDescent="0.25">
      <c r="A82" s="1" t="s">
        <v>27</v>
      </c>
    </row>
    <row r="83" spans="1:1" x14ac:dyDescent="0.25">
      <c r="A83" s="1" t="s">
        <v>28</v>
      </c>
    </row>
    <row r="84" spans="1:1" x14ac:dyDescent="0.25">
      <c r="A84" s="1" t="s">
        <v>105</v>
      </c>
    </row>
  </sheetData>
  <sheetProtection algorithmName="SHA-512" hashValue="Ky7LpRaixufs7wvjYx2ZZQuP6aYmNkODz98mDwqQa6bCKoDNgx/qAcxw3VqdXRRH3et4b2FvsG3NPApcxQlumQ==" saltValue="0lBJ6N9qT4nfeBUPB1emWQ==" spinCount="100000" sheet="1" objects="1" scenarios="1"/>
  <mergeCells count="27">
    <mergeCell ref="A62:G62"/>
    <mergeCell ref="A1:G3"/>
    <mergeCell ref="A4:G4"/>
    <mergeCell ref="A5:E5"/>
    <mergeCell ref="F5:G5"/>
    <mergeCell ref="A6:G6"/>
    <mergeCell ref="A7:G7"/>
    <mergeCell ref="A8:G8"/>
    <mergeCell ref="A9:G9"/>
    <mergeCell ref="A61:G61"/>
    <mergeCell ref="A10:A11"/>
    <mergeCell ref="D10:D11"/>
    <mergeCell ref="E10:E11"/>
    <mergeCell ref="F10:F11"/>
    <mergeCell ref="G10:G11"/>
    <mergeCell ref="A78:G78"/>
    <mergeCell ref="A63:G65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</mergeCells>
  <conditionalFormatting sqref="D60">
    <cfRule type="cellIs" dxfId="17" priority="5" operator="greaterThan">
      <formula>0</formula>
    </cfRule>
  </conditionalFormatting>
  <conditionalFormatting sqref="E12 E16 E22">
    <cfRule type="cellIs" dxfId="16" priority="6" operator="notBetween">
      <formula>0.15</formula>
      <formula>-0.15</formula>
    </cfRule>
  </conditionalFormatting>
  <conditionalFormatting sqref="E30 E34">
    <cfRule type="cellIs" dxfId="15" priority="4" operator="notBetween">
      <formula>0.15</formula>
      <formula>-0.15</formula>
    </cfRule>
  </conditionalFormatting>
  <conditionalFormatting sqref="E40 E46">
    <cfRule type="cellIs" dxfId="14" priority="3" operator="notBetween">
      <formula>0.15</formula>
      <formula>-0.15</formula>
    </cfRule>
  </conditionalFormatting>
  <conditionalFormatting sqref="E52">
    <cfRule type="cellIs" dxfId="13" priority="2" operator="notBetween">
      <formula>0.15</formula>
      <formula>-0.15</formula>
    </cfRule>
  </conditionalFormatting>
  <conditionalFormatting sqref="E56">
    <cfRule type="cellIs" dxfId="12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11CD-DE60-43AD-9E0E-5982B4327A21}">
  <dimension ref="A1:G84"/>
  <sheetViews>
    <sheetView zoomScale="115" zoomScaleNormal="115" workbookViewId="0">
      <selection activeCell="A8" sqref="A8:G8"/>
    </sheetView>
  </sheetViews>
  <sheetFormatPr defaultColWidth="8.7109375" defaultRowHeight="15" x14ac:dyDescent="0.25"/>
  <cols>
    <col min="1" max="1" width="56.42578125" style="1" customWidth="1"/>
    <col min="2" max="2" width="26.85546875" style="1" customWidth="1"/>
    <col min="3" max="7" width="19.5703125" style="1" customWidth="1"/>
    <col min="8" max="16384" width="8.7109375" style="1"/>
  </cols>
  <sheetData>
    <row r="1" spans="1:7" x14ac:dyDescent="0.25">
      <c r="A1" s="61" t="s">
        <v>102</v>
      </c>
      <c r="B1" s="62"/>
      <c r="C1" s="62"/>
      <c r="D1" s="62"/>
      <c r="E1" s="62"/>
      <c r="F1" s="62"/>
      <c r="G1" s="63"/>
    </row>
    <row r="2" spans="1:7" x14ac:dyDescent="0.25">
      <c r="A2" s="64"/>
      <c r="B2" s="65"/>
      <c r="C2" s="65"/>
      <c r="D2" s="65"/>
      <c r="E2" s="65"/>
      <c r="F2" s="65"/>
      <c r="G2" s="66"/>
    </row>
    <row r="3" spans="1:7" ht="60" customHeight="1" thickBot="1" x14ac:dyDescent="0.3">
      <c r="A3" s="67"/>
      <c r="B3" s="68"/>
      <c r="C3" s="68"/>
      <c r="D3" s="68"/>
      <c r="E3" s="68"/>
      <c r="F3" s="68"/>
      <c r="G3" s="69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66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9">
        <v>45548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4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SUM(B23:B29)</f>
        <v>17500</v>
      </c>
      <c r="C22" s="8">
        <f>SUM(C23:C29)</f>
        <v>16300</v>
      </c>
      <c r="D22" s="18">
        <f>SUM(D23:D29)</f>
        <v>-1500</v>
      </c>
      <c r="E22" s="21">
        <f>D22/B22</f>
        <v>-8.5714285714285715E-2</v>
      </c>
      <c r="F22" s="13"/>
      <c r="G22" s="24">
        <f>SUM(G23:G29)</f>
        <v>16000</v>
      </c>
    </row>
    <row r="23" spans="1:7" x14ac:dyDescent="0.25">
      <c r="A23" s="2" t="s">
        <v>37</v>
      </c>
      <c r="B23" s="9">
        <v>5000</v>
      </c>
      <c r="C23" s="9">
        <v>5100</v>
      </c>
      <c r="D23" s="19">
        <f>G23-B23</f>
        <v>-200</v>
      </c>
      <c r="E23" s="22">
        <f>D23/B23</f>
        <v>-0.04</v>
      </c>
      <c r="F23" s="16">
        <v>-300</v>
      </c>
      <c r="G23" s="25">
        <f>C23+F23</f>
        <v>4800</v>
      </c>
    </row>
    <row r="24" spans="1:7" x14ac:dyDescent="0.25">
      <c r="A24" s="2" t="s">
        <v>38</v>
      </c>
      <c r="B24" s="11">
        <v>4500</v>
      </c>
      <c r="C24" s="11">
        <v>4500</v>
      </c>
      <c r="D24" s="19">
        <f t="shared" ref="D24:D29" si="5">G24-B24</f>
        <v>0</v>
      </c>
      <c r="E24" s="22">
        <f t="shared" ref="E24:E29" si="6">D24/B24</f>
        <v>0</v>
      </c>
      <c r="F24" s="16">
        <v>0</v>
      </c>
      <c r="G24" s="25">
        <f t="shared" ref="G24:G29" si="7">C24+F24</f>
        <v>4500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0</v>
      </c>
      <c r="E25" s="22">
        <f t="shared" si="6"/>
        <v>0</v>
      </c>
      <c r="F25" s="16">
        <v>0</v>
      </c>
      <c r="G25" s="25">
        <f t="shared" si="7"/>
        <v>1200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6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6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100</v>
      </c>
      <c r="D28" s="19">
        <f t="shared" si="5"/>
        <v>-500</v>
      </c>
      <c r="E28" s="22">
        <f t="shared" si="6"/>
        <v>-0.83333333333333337</v>
      </c>
      <c r="F28" s="16">
        <v>0</v>
      </c>
      <c r="G28" s="25">
        <f t="shared" si="7"/>
        <v>100</v>
      </c>
    </row>
    <row r="29" spans="1:7" ht="15.75" thickBot="1" x14ac:dyDescent="0.3">
      <c r="A29" s="2" t="s">
        <v>43</v>
      </c>
      <c r="B29" s="11">
        <v>2800</v>
      </c>
      <c r="C29" s="11">
        <v>2000</v>
      </c>
      <c r="D29" s="19">
        <f t="shared" si="5"/>
        <v>-800</v>
      </c>
      <c r="E29" s="22">
        <f t="shared" si="6"/>
        <v>-0.2857142857142857</v>
      </c>
      <c r="F29" s="16">
        <v>0</v>
      </c>
      <c r="G29" s="25">
        <f t="shared" si="7"/>
        <v>2000</v>
      </c>
    </row>
    <row r="30" spans="1:7" x14ac:dyDescent="0.25">
      <c r="A30" s="7" t="s">
        <v>9</v>
      </c>
      <c r="B30" s="8">
        <f>SUM(B31:B33)</f>
        <v>5200</v>
      </c>
      <c r="C30" s="8">
        <f>SUM(C31:C33)</f>
        <v>5200</v>
      </c>
      <c r="D30" s="18">
        <f>SUM(D31:D33)</f>
        <v>1200</v>
      </c>
      <c r="E30" s="21">
        <f>D30/B30</f>
        <v>0.23076923076923078</v>
      </c>
      <c r="F30" s="13"/>
      <c r="G30" s="24">
        <f>SUM(G31:G33)</f>
        <v>6400</v>
      </c>
    </row>
    <row r="31" spans="1:7" x14ac:dyDescent="0.25">
      <c r="A31" s="2" t="s">
        <v>44</v>
      </c>
      <c r="B31" s="9">
        <v>1000</v>
      </c>
      <c r="C31" s="9">
        <v>1000</v>
      </c>
      <c r="D31" s="19">
        <f>G31-B31</f>
        <v>400</v>
      </c>
      <c r="E31" s="22">
        <f>D31/B31</f>
        <v>0.4</v>
      </c>
      <c r="F31" s="16">
        <v>400</v>
      </c>
      <c r="G31" s="25">
        <f>C31+F31</f>
        <v>1400</v>
      </c>
    </row>
    <row r="32" spans="1:7" x14ac:dyDescent="0.25">
      <c r="A32" s="2" t="s">
        <v>45</v>
      </c>
      <c r="B32" s="9">
        <v>1200</v>
      </c>
      <c r="C32" s="9">
        <v>1200</v>
      </c>
      <c r="D32" s="19">
        <f t="shared" ref="D32:D33" si="8">G32-B32</f>
        <v>800</v>
      </c>
      <c r="E32" s="22">
        <f t="shared" ref="E32:E33" si="9">D32/B32</f>
        <v>0.66666666666666663</v>
      </c>
      <c r="F32" s="16">
        <v>800</v>
      </c>
      <c r="G32" s="25">
        <f t="shared" ref="G32:G33" si="10">C32+F32</f>
        <v>2000</v>
      </c>
    </row>
    <row r="33" spans="1:7" ht="15.75" thickBot="1" x14ac:dyDescent="0.3">
      <c r="A33" s="3" t="s">
        <v>46</v>
      </c>
      <c r="B33" s="10">
        <v>3000</v>
      </c>
      <c r="C33" s="10">
        <v>3000</v>
      </c>
      <c r="D33" s="20">
        <f t="shared" si="8"/>
        <v>0</v>
      </c>
      <c r="E33" s="23">
        <f t="shared" si="9"/>
        <v>0</v>
      </c>
      <c r="F33" s="16">
        <v>0</v>
      </c>
      <c r="G33" s="25">
        <f t="shared" si="10"/>
        <v>3000</v>
      </c>
    </row>
    <row r="34" spans="1:7" x14ac:dyDescent="0.25">
      <c r="A34" s="7" t="s">
        <v>10</v>
      </c>
      <c r="B34" s="8">
        <f>SUM(B35:B39)</f>
        <v>124950</v>
      </c>
      <c r="C34" s="8">
        <f>SUM(C35:C39)</f>
        <v>124950</v>
      </c>
      <c r="D34" s="18">
        <f>SUM(D35:D39)</f>
        <v>0</v>
      </c>
      <c r="E34" s="21">
        <f>D34/B34</f>
        <v>0</v>
      </c>
      <c r="F34" s="13"/>
      <c r="G34" s="24">
        <f>SUM(G35:G39)</f>
        <v>124950</v>
      </c>
    </row>
    <row r="35" spans="1:7" x14ac:dyDescent="0.25">
      <c r="A35" s="2" t="s">
        <v>47</v>
      </c>
      <c r="B35" s="9">
        <v>6800</v>
      </c>
      <c r="C35" s="9">
        <v>6800</v>
      </c>
      <c r="D35" s="19">
        <f>G35-B35</f>
        <v>0</v>
      </c>
      <c r="E35" s="22">
        <f t="shared" ref="E35:E39" si="11">D35/B35</f>
        <v>0</v>
      </c>
      <c r="F35" s="14">
        <v>0</v>
      </c>
      <c r="G35" s="25">
        <f>C35+F35</f>
        <v>6800</v>
      </c>
    </row>
    <row r="36" spans="1:7" x14ac:dyDescent="0.25">
      <c r="A36" s="2" t="s">
        <v>48</v>
      </c>
      <c r="B36" s="9">
        <v>45000</v>
      </c>
      <c r="C36" s="9">
        <v>45000</v>
      </c>
      <c r="D36" s="19">
        <f>G36-B36</f>
        <v>0</v>
      </c>
      <c r="E36" s="22">
        <f t="shared" si="11"/>
        <v>0</v>
      </c>
      <c r="F36" s="14">
        <v>0</v>
      </c>
      <c r="G36" s="25">
        <f>C36+F36</f>
        <v>45000</v>
      </c>
    </row>
    <row r="37" spans="1:7" x14ac:dyDescent="0.25">
      <c r="A37" s="27" t="s">
        <v>49</v>
      </c>
      <c r="B37" s="11">
        <v>18150</v>
      </c>
      <c r="C37" s="11">
        <v>18150</v>
      </c>
      <c r="D37" s="19">
        <f t="shared" ref="D37:D39" si="12">G37-B37</f>
        <v>0</v>
      </c>
      <c r="E37" s="22">
        <f t="shared" si="11"/>
        <v>0</v>
      </c>
      <c r="F37" s="14">
        <v>0</v>
      </c>
      <c r="G37" s="25">
        <f t="shared" ref="G37:G39" si="13">C37+F37</f>
        <v>18150</v>
      </c>
    </row>
    <row r="38" spans="1:7" x14ac:dyDescent="0.25">
      <c r="A38" s="27" t="s">
        <v>50</v>
      </c>
      <c r="B38" s="11">
        <v>35000</v>
      </c>
      <c r="C38" s="11">
        <v>35000</v>
      </c>
      <c r="D38" s="19">
        <f t="shared" si="12"/>
        <v>0</v>
      </c>
      <c r="E38" s="22">
        <f t="shared" si="11"/>
        <v>0</v>
      </c>
      <c r="F38" s="14">
        <v>0</v>
      </c>
      <c r="G38" s="25">
        <f t="shared" si="13"/>
        <v>35000</v>
      </c>
    </row>
    <row r="39" spans="1:7" ht="15.75" thickBot="1" x14ac:dyDescent="0.3">
      <c r="A39" s="27" t="s">
        <v>51</v>
      </c>
      <c r="B39" s="11">
        <v>20000</v>
      </c>
      <c r="C39" s="11">
        <v>20000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20000</v>
      </c>
    </row>
    <row r="40" spans="1:7" x14ac:dyDescent="0.25">
      <c r="A40" s="7" t="s">
        <v>11</v>
      </c>
      <c r="B40" s="8">
        <f>SUM(B41:B45)</f>
        <v>23000</v>
      </c>
      <c r="C40" s="8">
        <f>SUM(C41:C45)</f>
        <v>23000</v>
      </c>
      <c r="D40" s="18">
        <f>SUM(D41:D45)</f>
        <v>0</v>
      </c>
      <c r="E40" s="21">
        <f>D40/B40</f>
        <v>0</v>
      </c>
      <c r="F40" s="13"/>
      <c r="G40" s="24">
        <f>SUM(G41:G45)</f>
        <v>23000</v>
      </c>
    </row>
    <row r="41" spans="1:7" x14ac:dyDescent="0.25">
      <c r="A41" s="2" t="s">
        <v>52</v>
      </c>
      <c r="B41" s="9">
        <v>8500</v>
      </c>
      <c r="C41" s="9">
        <v>8500</v>
      </c>
      <c r="D41" s="19">
        <f>G41-B41</f>
        <v>0</v>
      </c>
      <c r="E41" s="22">
        <f>D41/B41</f>
        <v>0</v>
      </c>
      <c r="F41" s="14">
        <v>0</v>
      </c>
      <c r="G41" s="25">
        <f>C41+F41</f>
        <v>8500</v>
      </c>
    </row>
    <row r="42" spans="1:7" x14ac:dyDescent="0.25">
      <c r="A42" s="2" t="s">
        <v>53</v>
      </c>
      <c r="B42" s="9">
        <v>8500</v>
      </c>
      <c r="C42" s="9">
        <v>8500</v>
      </c>
      <c r="D42" s="19">
        <f t="shared" ref="D42:D45" si="14">G42-B42</f>
        <v>0</v>
      </c>
      <c r="E42" s="22">
        <f t="shared" ref="E42:E45" si="15">D42/B42</f>
        <v>0</v>
      </c>
      <c r="F42" s="14">
        <v>0</v>
      </c>
      <c r="G42" s="25">
        <f t="shared" ref="G42:G45" si="16">C42+F42</f>
        <v>8500</v>
      </c>
    </row>
    <row r="43" spans="1:7" x14ac:dyDescent="0.25">
      <c r="A43" s="2" t="s">
        <v>54</v>
      </c>
      <c r="B43" s="9">
        <v>1000</v>
      </c>
      <c r="C43" s="9">
        <v>1000</v>
      </c>
      <c r="D43" s="19">
        <f t="shared" si="14"/>
        <v>0</v>
      </c>
      <c r="E43" s="22">
        <f t="shared" si="15"/>
        <v>0</v>
      </c>
      <c r="F43" s="14">
        <v>0</v>
      </c>
      <c r="G43" s="25">
        <f t="shared" si="16"/>
        <v>1000</v>
      </c>
    </row>
    <row r="44" spans="1:7" x14ac:dyDescent="0.25">
      <c r="A44" s="2" t="s">
        <v>55</v>
      </c>
      <c r="B44" s="11">
        <v>2500</v>
      </c>
      <c r="C44" s="11">
        <v>2500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6"/>
        <v>2500</v>
      </c>
    </row>
    <row r="45" spans="1:7" ht="15.75" thickBot="1" x14ac:dyDescent="0.3">
      <c r="A45" s="2" t="s">
        <v>56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6"/>
        <v>2500</v>
      </c>
    </row>
    <row r="46" spans="1:7" x14ac:dyDescent="0.25">
      <c r="A46" s="7" t="s">
        <v>12</v>
      </c>
      <c r="B46" s="8">
        <f>SUM(B47:B51)</f>
        <v>8650</v>
      </c>
      <c r="C46" s="8">
        <f>SUM(C47:C51)</f>
        <v>8650</v>
      </c>
      <c r="D46" s="18">
        <f>SUM(D47:D51)</f>
        <v>0</v>
      </c>
      <c r="E46" s="21">
        <f>D46/B46</f>
        <v>0</v>
      </c>
      <c r="F46" s="13"/>
      <c r="G46" s="24">
        <f>SUM(G47:G51)</f>
        <v>8650</v>
      </c>
    </row>
    <row r="47" spans="1:7" x14ac:dyDescent="0.25">
      <c r="A47" s="2" t="s">
        <v>57</v>
      </c>
      <c r="B47" s="9">
        <v>3200</v>
      </c>
      <c r="C47" s="9">
        <v>3200</v>
      </c>
      <c r="D47" s="19">
        <f>G47-B47</f>
        <v>0</v>
      </c>
      <c r="E47" s="22">
        <f t="shared" ref="E47:E51" si="17">D47/B47</f>
        <v>0</v>
      </c>
      <c r="F47" s="14">
        <v>0</v>
      </c>
      <c r="G47" s="25">
        <f>C47+F47</f>
        <v>3200</v>
      </c>
    </row>
    <row r="48" spans="1:7" x14ac:dyDescent="0.25">
      <c r="A48" s="2" t="s">
        <v>58</v>
      </c>
      <c r="B48" s="9">
        <v>1200</v>
      </c>
      <c r="C48" s="9">
        <v>1200</v>
      </c>
      <c r="D48" s="19">
        <f t="shared" ref="D48:D51" si="18">G48-B48</f>
        <v>0</v>
      </c>
      <c r="E48" s="22">
        <f t="shared" si="17"/>
        <v>0</v>
      </c>
      <c r="F48" s="14">
        <v>0</v>
      </c>
      <c r="G48" s="25">
        <f>C48+F48</f>
        <v>1200</v>
      </c>
    </row>
    <row r="49" spans="1:7" x14ac:dyDescent="0.25">
      <c r="A49" s="2" t="s">
        <v>59</v>
      </c>
      <c r="B49" s="11">
        <v>1600</v>
      </c>
      <c r="C49" s="11">
        <v>1600</v>
      </c>
      <c r="D49" s="19">
        <f t="shared" si="18"/>
        <v>0</v>
      </c>
      <c r="E49" s="22">
        <f t="shared" si="17"/>
        <v>0</v>
      </c>
      <c r="F49" s="14">
        <v>0</v>
      </c>
      <c r="G49" s="25">
        <f t="shared" ref="G49:G51" si="19">C49+F49</f>
        <v>1600</v>
      </c>
    </row>
    <row r="50" spans="1:7" x14ac:dyDescent="0.25">
      <c r="A50" s="2" t="s">
        <v>60</v>
      </c>
      <c r="B50" s="11">
        <v>1900</v>
      </c>
      <c r="C50" s="11">
        <v>1900</v>
      </c>
      <c r="D50" s="19">
        <f t="shared" si="18"/>
        <v>0</v>
      </c>
      <c r="E50" s="22">
        <f t="shared" si="17"/>
        <v>0</v>
      </c>
      <c r="F50" s="14">
        <v>0</v>
      </c>
      <c r="G50" s="25">
        <f t="shared" si="19"/>
        <v>1900</v>
      </c>
    </row>
    <row r="51" spans="1:7" ht="15.75" thickBot="1" x14ac:dyDescent="0.3">
      <c r="A51" s="26" t="s">
        <v>61</v>
      </c>
      <c r="B51" s="10">
        <v>750</v>
      </c>
      <c r="C51" s="10">
        <v>750</v>
      </c>
      <c r="D51" s="19">
        <f t="shared" si="18"/>
        <v>0</v>
      </c>
      <c r="E51" s="22">
        <f t="shared" si="17"/>
        <v>0</v>
      </c>
      <c r="F51" s="14">
        <v>0</v>
      </c>
      <c r="G51" s="25">
        <f t="shared" si="19"/>
        <v>750</v>
      </c>
    </row>
    <row r="52" spans="1:7" x14ac:dyDescent="0.25">
      <c r="A52" s="7" t="s">
        <v>13</v>
      </c>
      <c r="B52" s="8">
        <f>SUM(B53:B55)</f>
        <v>4500</v>
      </c>
      <c r="C52" s="8">
        <f>SUM(C53:C55)</f>
        <v>4500</v>
      </c>
      <c r="D52" s="18">
        <f>SUM(D53:D55)</f>
        <v>0</v>
      </c>
      <c r="E52" s="21">
        <f>D52/B52</f>
        <v>0</v>
      </c>
      <c r="F52" s="13"/>
      <c r="G52" s="24">
        <f>SUM(G53:G55)</f>
        <v>4500</v>
      </c>
    </row>
    <row r="53" spans="1:7" x14ac:dyDescent="0.25">
      <c r="A53" s="2" t="s">
        <v>62</v>
      </c>
      <c r="B53" s="9">
        <v>4500</v>
      </c>
      <c r="C53" s="9">
        <v>4500</v>
      </c>
      <c r="D53" s="19">
        <f>G53-B53</f>
        <v>0</v>
      </c>
      <c r="E53" s="22">
        <f t="shared" ref="E53:E55" si="20">D53/B53</f>
        <v>0</v>
      </c>
      <c r="F53" s="14">
        <v>0</v>
      </c>
      <c r="G53" s="25">
        <f>C53+F53</f>
        <v>4500</v>
      </c>
    </row>
    <row r="54" spans="1:7" x14ac:dyDescent="0.25">
      <c r="A54" s="2" t="s">
        <v>14</v>
      </c>
      <c r="B54" s="9"/>
      <c r="C54" s="9"/>
      <c r="D54" s="19">
        <f t="shared" ref="D54:D55" si="21">G54-B54</f>
        <v>0</v>
      </c>
      <c r="E54" s="22" t="e">
        <f t="shared" si="20"/>
        <v>#DIV/0!</v>
      </c>
      <c r="F54" s="14"/>
      <c r="G54" s="25">
        <f>C54+F54</f>
        <v>0</v>
      </c>
    </row>
    <row r="55" spans="1:7" ht="15.75" thickBot="1" x14ac:dyDescent="0.3">
      <c r="A55" s="2" t="s">
        <v>15</v>
      </c>
      <c r="B55" s="9"/>
      <c r="C55" s="9"/>
      <c r="D55" s="19">
        <f t="shared" si="21"/>
        <v>0</v>
      </c>
      <c r="E55" s="22" t="e">
        <f t="shared" si="20"/>
        <v>#DIV/0!</v>
      </c>
      <c r="F55" s="15"/>
      <c r="G55" s="25">
        <f>C55+F55</f>
        <v>0</v>
      </c>
    </row>
    <row r="56" spans="1:7" x14ac:dyDescent="0.25">
      <c r="A56" s="7" t="s">
        <v>16</v>
      </c>
      <c r="B56" s="8">
        <f>SUM(B57:B59)</f>
        <v>2500</v>
      </c>
      <c r="C56" s="8">
        <f>SUM(C57:C59)</f>
        <v>2500</v>
      </c>
      <c r="D56" s="18">
        <f>SUM(D57:D59)</f>
        <v>0</v>
      </c>
      <c r="E56" s="21">
        <f>D56/B56</f>
        <v>0</v>
      </c>
      <c r="F56" s="13"/>
      <c r="G56" s="24">
        <f>SUM(G57:G59)</f>
        <v>2500</v>
      </c>
    </row>
    <row r="57" spans="1:7" x14ac:dyDescent="0.25">
      <c r="A57" s="2" t="s">
        <v>63</v>
      </c>
      <c r="B57" s="9">
        <v>2500</v>
      </c>
      <c r="C57" s="9">
        <v>2500</v>
      </c>
      <c r="D57" s="19">
        <f>G57-B57</f>
        <v>0</v>
      </c>
      <c r="E57" s="22">
        <f t="shared" ref="E57:E59" si="22">D57/B57</f>
        <v>0</v>
      </c>
      <c r="F57" s="14">
        <v>0</v>
      </c>
      <c r="G57" s="25">
        <f>C57+F57</f>
        <v>2500</v>
      </c>
    </row>
    <row r="58" spans="1:7" x14ac:dyDescent="0.25">
      <c r="A58" s="2" t="s">
        <v>17</v>
      </c>
      <c r="B58" s="9"/>
      <c r="C58" s="9"/>
      <c r="D58" s="19">
        <f>G58-B58</f>
        <v>0</v>
      </c>
      <c r="E58" s="22" t="e">
        <f t="shared" si="22"/>
        <v>#DIV/0!</v>
      </c>
      <c r="F58" s="14"/>
      <c r="G58" s="25">
        <f>C58+F58</f>
        <v>0</v>
      </c>
    </row>
    <row r="59" spans="1:7" ht="15.75" thickBot="1" x14ac:dyDescent="0.3">
      <c r="A59" s="3" t="s">
        <v>18</v>
      </c>
      <c r="B59" s="10"/>
      <c r="C59" s="10"/>
      <c r="D59" s="20">
        <f t="shared" ref="D59" si="23">G59-B59</f>
        <v>0</v>
      </c>
      <c r="E59" s="23" t="e">
        <f t="shared" si="22"/>
        <v>#DIV/0!</v>
      </c>
      <c r="F59" s="14"/>
      <c r="G59" s="25">
        <f>C59+F59</f>
        <v>0</v>
      </c>
    </row>
    <row r="60" spans="1:7" ht="19.5" thickBot="1" x14ac:dyDescent="0.35">
      <c r="A60" s="5" t="s">
        <v>19</v>
      </c>
      <c r="B60" s="12">
        <f>B12+B16+B22+B30+B34+B40+B46+B52+B56</f>
        <v>200000</v>
      </c>
      <c r="C60" s="12"/>
      <c r="D60" s="12">
        <f>D12+D16+D22+D30+D34+D40+D46+D52+D56</f>
        <v>-300</v>
      </c>
      <c r="E60" s="6"/>
      <c r="F60" s="12">
        <f>SUM(F13:F15,F17:F21,F23:F29,F31:F33,F35:F39,F41:F45,F47:F51,F53:F55,F57:F59)</f>
        <v>900</v>
      </c>
      <c r="G60" s="17">
        <f>G12+G16+G22+G30+G34+G40+G46+G52+G56</f>
        <v>199700</v>
      </c>
    </row>
    <row r="61" spans="1:7" x14ac:dyDescent="0.25">
      <c r="A61" s="85"/>
      <c r="B61" s="85"/>
      <c r="C61" s="85"/>
      <c r="D61" s="85"/>
      <c r="E61" s="85"/>
      <c r="F61" s="85"/>
      <c r="G61" s="85"/>
    </row>
    <row r="62" spans="1:7" ht="15.75" thickBot="1" x14ac:dyDescent="0.3">
      <c r="A62" s="60" t="s">
        <v>107</v>
      </c>
      <c r="B62" s="60"/>
      <c r="C62" s="60"/>
      <c r="D62" s="60"/>
      <c r="E62" s="60"/>
      <c r="F62" s="60"/>
      <c r="G62" s="60"/>
    </row>
    <row r="63" spans="1:7" ht="20.45" customHeight="1" x14ac:dyDescent="0.25">
      <c r="A63" s="95" t="s">
        <v>108</v>
      </c>
      <c r="B63" s="96"/>
      <c r="C63" s="96"/>
      <c r="D63" s="96"/>
      <c r="E63" s="96"/>
      <c r="F63" s="96"/>
      <c r="G63" s="97"/>
    </row>
    <row r="64" spans="1:7" ht="20.45" customHeight="1" x14ac:dyDescent="0.25">
      <c r="A64" s="98"/>
      <c r="B64" s="99"/>
      <c r="C64" s="99"/>
      <c r="D64" s="99"/>
      <c r="E64" s="99"/>
      <c r="F64" s="99"/>
      <c r="G64" s="100"/>
    </row>
    <row r="65" spans="1:7" ht="20.45" customHeight="1" thickBot="1" x14ac:dyDescent="0.3">
      <c r="A65" s="101"/>
      <c r="B65" s="102"/>
      <c r="C65" s="102"/>
      <c r="D65" s="102"/>
      <c r="E65" s="102"/>
      <c r="F65" s="102"/>
      <c r="G65" s="103"/>
    </row>
    <row r="67" spans="1:7" ht="15.75" thickBot="1" x14ac:dyDescent="0.3"/>
    <row r="68" spans="1:7" ht="19.5" thickBot="1" x14ac:dyDescent="0.3">
      <c r="A68" s="104" t="s">
        <v>20</v>
      </c>
      <c r="B68" s="105"/>
      <c r="C68" s="105"/>
      <c r="D68" s="105"/>
      <c r="E68" s="105"/>
      <c r="F68" s="105"/>
      <c r="G68" s="106"/>
    </row>
    <row r="69" spans="1:7" x14ac:dyDescent="0.25">
      <c r="A69" s="107"/>
      <c r="B69" s="108"/>
      <c r="C69" s="108"/>
      <c r="D69" s="108"/>
      <c r="E69" s="108"/>
      <c r="F69" s="108"/>
      <c r="G69" s="109"/>
    </row>
    <row r="70" spans="1:7" ht="29.1" customHeight="1" x14ac:dyDescent="0.25">
      <c r="A70" s="110" t="s">
        <v>21</v>
      </c>
      <c r="B70" s="111"/>
      <c r="C70" s="111"/>
      <c r="D70" s="111"/>
      <c r="E70" s="111"/>
      <c r="F70" s="111"/>
      <c r="G70" s="112"/>
    </row>
    <row r="71" spans="1:7" ht="29.1" customHeight="1" x14ac:dyDescent="0.25">
      <c r="A71" s="113" t="s">
        <v>22</v>
      </c>
      <c r="B71" s="114"/>
      <c r="C71" s="114"/>
      <c r="D71" s="114"/>
      <c r="E71" s="114"/>
      <c r="F71" s="114"/>
      <c r="G71" s="115"/>
    </row>
    <row r="72" spans="1:7" x14ac:dyDescent="0.25">
      <c r="A72" s="110"/>
      <c r="B72" s="111"/>
      <c r="C72" s="111"/>
      <c r="D72" s="111"/>
      <c r="E72" s="111"/>
      <c r="F72" s="111"/>
      <c r="G72" s="112"/>
    </row>
    <row r="73" spans="1:7" ht="29.1" customHeight="1" x14ac:dyDescent="0.25">
      <c r="A73" s="113" t="s">
        <v>23</v>
      </c>
      <c r="B73" s="114"/>
      <c r="C73" s="114"/>
      <c r="D73" s="114"/>
      <c r="E73" s="114"/>
      <c r="F73" s="114"/>
      <c r="G73" s="115"/>
    </row>
    <row r="74" spans="1:7" x14ac:dyDescent="0.25">
      <c r="A74" s="110"/>
      <c r="B74" s="111"/>
      <c r="C74" s="111"/>
      <c r="D74" s="111"/>
      <c r="E74" s="111"/>
      <c r="F74" s="111"/>
      <c r="G74" s="112"/>
    </row>
    <row r="75" spans="1:7" ht="29.1" customHeight="1" x14ac:dyDescent="0.25">
      <c r="A75" s="116" t="s">
        <v>24</v>
      </c>
      <c r="B75" s="117"/>
      <c r="C75" s="117"/>
      <c r="D75" s="117"/>
      <c r="E75" s="117"/>
      <c r="F75" s="117"/>
      <c r="G75" s="118"/>
    </row>
    <row r="76" spans="1:7" x14ac:dyDescent="0.25">
      <c r="A76" s="110"/>
      <c r="B76" s="111"/>
      <c r="C76" s="111"/>
      <c r="D76" s="111"/>
      <c r="E76" s="111"/>
      <c r="F76" s="111"/>
      <c r="G76" s="112"/>
    </row>
    <row r="77" spans="1:7" ht="29.1" customHeight="1" x14ac:dyDescent="0.25">
      <c r="A77" s="110" t="s">
        <v>25</v>
      </c>
      <c r="B77" s="111"/>
      <c r="C77" s="111"/>
      <c r="D77" s="111"/>
      <c r="E77" s="111"/>
      <c r="F77" s="111"/>
      <c r="G77" s="112"/>
    </row>
    <row r="78" spans="1:7" ht="15.75" thickBot="1" x14ac:dyDescent="0.3">
      <c r="A78" s="92"/>
      <c r="B78" s="93"/>
      <c r="C78" s="93"/>
      <c r="D78" s="93"/>
      <c r="E78" s="93"/>
      <c r="F78" s="93"/>
      <c r="G78" s="94"/>
    </row>
    <row r="81" spans="1:1" x14ac:dyDescent="0.25">
      <c r="A81" s="4" t="s">
        <v>26</v>
      </c>
    </row>
    <row r="82" spans="1:1" x14ac:dyDescent="0.25">
      <c r="A82" s="1" t="s">
        <v>27</v>
      </c>
    </row>
    <row r="83" spans="1:1" x14ac:dyDescent="0.25">
      <c r="A83" s="1" t="s">
        <v>28</v>
      </c>
    </row>
    <row r="84" spans="1:1" x14ac:dyDescent="0.25">
      <c r="A84" s="1" t="s">
        <v>105</v>
      </c>
    </row>
  </sheetData>
  <sheetProtection algorithmName="SHA-512" hashValue="fVmvK5mUcypfPLUUlnZoHqdlmtPkRLWscolzpVcAswu2H0t7tJA4d+nfar0/uGPnXhvpYT9AayP4M7e1iH5Nww==" saltValue="WN+xcqatnY/WUs6taTmJHQ==" spinCount="100000" sheet="1" objects="1" scenarios="1"/>
  <mergeCells count="27">
    <mergeCell ref="A62:G62"/>
    <mergeCell ref="A1:G3"/>
    <mergeCell ref="A4:G4"/>
    <mergeCell ref="A5:E5"/>
    <mergeCell ref="F5:G5"/>
    <mergeCell ref="A6:G6"/>
    <mergeCell ref="A7:G7"/>
    <mergeCell ref="A8:G8"/>
    <mergeCell ref="A9:G9"/>
    <mergeCell ref="A61:G61"/>
    <mergeCell ref="A10:A11"/>
    <mergeCell ref="D10:D11"/>
    <mergeCell ref="E10:E11"/>
    <mergeCell ref="F10:F11"/>
    <mergeCell ref="G10:G11"/>
    <mergeCell ref="A78:G78"/>
    <mergeCell ref="A63:G65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</mergeCells>
  <conditionalFormatting sqref="D60">
    <cfRule type="cellIs" dxfId="11" priority="5" operator="greaterThan">
      <formula>0</formula>
    </cfRule>
  </conditionalFormatting>
  <conditionalFormatting sqref="E12 E16 E22">
    <cfRule type="cellIs" dxfId="10" priority="6" operator="notBetween">
      <formula>0.15</formula>
      <formula>-0.15</formula>
    </cfRule>
  </conditionalFormatting>
  <conditionalFormatting sqref="E30 E34">
    <cfRule type="cellIs" dxfId="9" priority="4" operator="notBetween">
      <formula>0.15</formula>
      <formula>-0.15</formula>
    </cfRule>
  </conditionalFormatting>
  <conditionalFormatting sqref="E40 E46">
    <cfRule type="cellIs" dxfId="8" priority="3" operator="notBetween">
      <formula>0.15</formula>
      <formula>-0.15</formula>
    </cfRule>
  </conditionalFormatting>
  <conditionalFormatting sqref="E52">
    <cfRule type="cellIs" dxfId="7" priority="2" operator="notBetween">
      <formula>0.15</formula>
      <formula>-0.15</formula>
    </cfRule>
  </conditionalFormatting>
  <conditionalFormatting sqref="E56">
    <cfRule type="cellIs" dxfId="6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F3E04-9EBF-4CDE-8226-881116414612}">
  <dimension ref="A1:G85"/>
  <sheetViews>
    <sheetView topLeftCell="A3" zoomScale="114" zoomScaleNormal="145" workbookViewId="0">
      <selection activeCell="D26" sqref="D26"/>
    </sheetView>
  </sheetViews>
  <sheetFormatPr defaultColWidth="8.7109375" defaultRowHeight="15" x14ac:dyDescent="0.25"/>
  <cols>
    <col min="1" max="1" width="56.42578125" style="1" customWidth="1"/>
    <col min="2" max="2" width="26.85546875" style="1" customWidth="1"/>
    <col min="3" max="7" width="19.5703125" style="1" customWidth="1"/>
    <col min="8" max="16384" width="8.7109375" style="1"/>
  </cols>
  <sheetData>
    <row r="1" spans="1:7" x14ac:dyDescent="0.25">
      <c r="A1" s="61" t="s">
        <v>103</v>
      </c>
      <c r="B1" s="62"/>
      <c r="C1" s="62"/>
      <c r="D1" s="62"/>
      <c r="E1" s="62"/>
      <c r="F1" s="62"/>
      <c r="G1" s="63"/>
    </row>
    <row r="2" spans="1:7" x14ac:dyDescent="0.25">
      <c r="A2" s="64"/>
      <c r="B2" s="65"/>
      <c r="C2" s="65"/>
      <c r="D2" s="65"/>
      <c r="E2" s="65"/>
      <c r="F2" s="65"/>
      <c r="G2" s="66"/>
    </row>
    <row r="3" spans="1:7" ht="59.45" customHeight="1" thickBot="1" x14ac:dyDescent="0.3">
      <c r="A3" s="67"/>
      <c r="B3" s="68"/>
      <c r="C3" s="68"/>
      <c r="D3" s="68"/>
      <c r="E3" s="68"/>
      <c r="F3" s="68"/>
      <c r="G3" s="69"/>
    </row>
    <row r="4" spans="1:7" ht="15.75" thickBot="1" x14ac:dyDescent="0.3">
      <c r="A4" s="70"/>
      <c r="B4" s="70"/>
      <c r="C4" s="70"/>
      <c r="D4" s="70"/>
      <c r="E4" s="70"/>
      <c r="F4" s="70"/>
      <c r="G4" s="70"/>
    </row>
    <row r="5" spans="1:7" s="28" customFormat="1" ht="19.5" thickBot="1" x14ac:dyDescent="0.3">
      <c r="A5" s="71" t="s">
        <v>66</v>
      </c>
      <c r="B5" s="72"/>
      <c r="C5" s="72"/>
      <c r="D5" s="72"/>
      <c r="E5" s="73"/>
      <c r="F5" s="74" t="s">
        <v>68</v>
      </c>
      <c r="G5" s="75"/>
    </row>
    <row r="6" spans="1:7" ht="16.5" thickBot="1" x14ac:dyDescent="0.3">
      <c r="A6" s="76"/>
      <c r="B6" s="77"/>
      <c r="C6" s="77"/>
      <c r="D6" s="77"/>
      <c r="E6" s="77"/>
      <c r="F6" s="77"/>
      <c r="G6" s="78"/>
    </row>
    <row r="7" spans="1:7" ht="14.45" customHeight="1" x14ac:dyDescent="0.25">
      <c r="A7" s="79" t="s">
        <v>0</v>
      </c>
      <c r="B7" s="80"/>
      <c r="C7" s="80"/>
      <c r="D7" s="80"/>
      <c r="E7" s="80"/>
      <c r="F7" s="80"/>
      <c r="G7" s="81"/>
    </row>
    <row r="8" spans="1:7" ht="15.75" thickBot="1" x14ac:dyDescent="0.3">
      <c r="A8" s="82" t="s">
        <v>112</v>
      </c>
      <c r="B8" s="83"/>
      <c r="C8" s="83"/>
      <c r="D8" s="83"/>
      <c r="E8" s="83"/>
      <c r="F8" s="83"/>
      <c r="G8" s="84"/>
    </row>
    <row r="9" spans="1:7" ht="15.75" thickBot="1" x14ac:dyDescent="0.3">
      <c r="A9" s="70"/>
      <c r="B9" s="70"/>
      <c r="C9" s="70"/>
      <c r="D9" s="70"/>
      <c r="E9" s="70"/>
      <c r="F9" s="70"/>
      <c r="G9" s="70"/>
    </row>
    <row r="10" spans="1:7" s="28" customFormat="1" ht="72.95" customHeight="1" thickBot="1" x14ac:dyDescent="0.3">
      <c r="A10" s="86"/>
      <c r="B10" s="55" t="s">
        <v>1</v>
      </c>
      <c r="C10" s="56" t="s">
        <v>2</v>
      </c>
      <c r="D10" s="86" t="s">
        <v>3</v>
      </c>
      <c r="E10" s="88" t="s">
        <v>4</v>
      </c>
      <c r="F10" s="86" t="s">
        <v>104</v>
      </c>
      <c r="G10" s="90" t="s">
        <v>5</v>
      </c>
    </row>
    <row r="11" spans="1:7" s="28" customFormat="1" ht="15.75" thickBot="1" x14ac:dyDescent="0.3">
      <c r="A11" s="87"/>
      <c r="B11" s="57">
        <v>45488</v>
      </c>
      <c r="C11" s="58" t="s">
        <v>109</v>
      </c>
      <c r="D11" s="87"/>
      <c r="E11" s="89"/>
      <c r="F11" s="87"/>
      <c r="G11" s="91"/>
    </row>
    <row r="12" spans="1:7" x14ac:dyDescent="0.25">
      <c r="A12" s="7" t="s">
        <v>6</v>
      </c>
      <c r="B12" s="8">
        <f>SUM(B13:B15)</f>
        <v>8650</v>
      </c>
      <c r="C12" s="8">
        <f>SUM(C13:C15)</f>
        <v>8650</v>
      </c>
      <c r="D12" s="18">
        <f>SUM(D13:D15)</f>
        <v>0</v>
      </c>
      <c r="E12" s="21">
        <f>D12/B12</f>
        <v>0</v>
      </c>
      <c r="F12" s="13"/>
      <c r="G12" s="24">
        <f>SUM(G13:G15)</f>
        <v>8650</v>
      </c>
    </row>
    <row r="13" spans="1:7" x14ac:dyDescent="0.25">
      <c r="A13" s="2" t="s">
        <v>29</v>
      </c>
      <c r="B13" s="9">
        <v>5800</v>
      </c>
      <c r="C13" s="9">
        <v>5800</v>
      </c>
      <c r="D13" s="19">
        <f>G13-B13</f>
        <v>0</v>
      </c>
      <c r="E13" s="22">
        <f>D13/B13</f>
        <v>0</v>
      </c>
      <c r="F13" s="14">
        <v>0</v>
      </c>
      <c r="G13" s="25">
        <f>C13+F13</f>
        <v>5800</v>
      </c>
    </row>
    <row r="14" spans="1:7" x14ac:dyDescent="0.25">
      <c r="A14" s="2" t="s">
        <v>30</v>
      </c>
      <c r="B14" s="9">
        <v>2100</v>
      </c>
      <c r="C14" s="9">
        <v>2100</v>
      </c>
      <c r="D14" s="19">
        <f t="shared" ref="D14:D15" si="0">G14-B14</f>
        <v>0</v>
      </c>
      <c r="E14" s="22">
        <f t="shared" ref="E14:E21" si="1">D14/B14</f>
        <v>0</v>
      </c>
      <c r="F14" s="14">
        <v>0</v>
      </c>
      <c r="G14" s="25">
        <f t="shared" ref="G14:G15" si="2">C14+F14</f>
        <v>2100</v>
      </c>
    </row>
    <row r="15" spans="1:7" ht="15.75" thickBot="1" x14ac:dyDescent="0.3">
      <c r="A15" s="3" t="s">
        <v>31</v>
      </c>
      <c r="B15" s="10">
        <v>750</v>
      </c>
      <c r="C15" s="10">
        <v>750</v>
      </c>
      <c r="D15" s="20">
        <f t="shared" si="0"/>
        <v>0</v>
      </c>
      <c r="E15" s="23">
        <f t="shared" si="1"/>
        <v>0</v>
      </c>
      <c r="F15" s="14">
        <v>0</v>
      </c>
      <c r="G15" s="25">
        <f t="shared" si="2"/>
        <v>750</v>
      </c>
    </row>
    <row r="16" spans="1:7" x14ac:dyDescent="0.25">
      <c r="A16" s="7" t="s">
        <v>7</v>
      </c>
      <c r="B16" s="8">
        <f>SUM(B17:B21)</f>
        <v>5050</v>
      </c>
      <c r="C16" s="8">
        <f>SUM(C17:C21)</f>
        <v>5050</v>
      </c>
      <c r="D16" s="18">
        <f>SUM(D17:D21)</f>
        <v>0</v>
      </c>
      <c r="E16" s="21">
        <f>D16/B16</f>
        <v>0</v>
      </c>
      <c r="F16" s="13"/>
      <c r="G16" s="24">
        <f>SUM(G17:G21)</f>
        <v>5050</v>
      </c>
    </row>
    <row r="17" spans="1:7" x14ac:dyDescent="0.25">
      <c r="A17" s="2" t="s">
        <v>32</v>
      </c>
      <c r="B17" s="9">
        <v>1600</v>
      </c>
      <c r="C17" s="9">
        <v>1600</v>
      </c>
      <c r="D17" s="19">
        <f>G17-B17</f>
        <v>0</v>
      </c>
      <c r="E17" s="22">
        <f t="shared" si="1"/>
        <v>0</v>
      </c>
      <c r="F17" s="14">
        <v>0</v>
      </c>
      <c r="G17" s="25">
        <f>C17+F17</f>
        <v>1600</v>
      </c>
    </row>
    <row r="18" spans="1:7" x14ac:dyDescent="0.25">
      <c r="A18" s="2" t="s">
        <v>33</v>
      </c>
      <c r="B18" s="9">
        <v>600</v>
      </c>
      <c r="C18" s="9">
        <v>600</v>
      </c>
      <c r="D18" s="19">
        <f t="shared" ref="D18:D21" si="3">G18-B18</f>
        <v>0</v>
      </c>
      <c r="E18" s="22">
        <f t="shared" si="1"/>
        <v>0</v>
      </c>
      <c r="F18" s="14">
        <v>0</v>
      </c>
      <c r="G18" s="25">
        <f t="shared" ref="G18:G21" si="4">C18+F18</f>
        <v>600</v>
      </c>
    </row>
    <row r="19" spans="1:7" x14ac:dyDescent="0.25">
      <c r="A19" s="2" t="s">
        <v>34</v>
      </c>
      <c r="B19" s="11">
        <v>800</v>
      </c>
      <c r="C19" s="11">
        <v>800</v>
      </c>
      <c r="D19" s="19">
        <f t="shared" si="3"/>
        <v>0</v>
      </c>
      <c r="E19" s="22">
        <f t="shared" si="1"/>
        <v>0</v>
      </c>
      <c r="F19" s="14">
        <v>0</v>
      </c>
      <c r="G19" s="25">
        <f t="shared" si="4"/>
        <v>800</v>
      </c>
    </row>
    <row r="20" spans="1:7" x14ac:dyDescent="0.25">
      <c r="A20" s="2" t="s">
        <v>35</v>
      </c>
      <c r="B20" s="11">
        <v>1600</v>
      </c>
      <c r="C20" s="11">
        <v>1600</v>
      </c>
      <c r="D20" s="19">
        <f t="shared" si="3"/>
        <v>0</v>
      </c>
      <c r="E20" s="22">
        <f t="shared" si="1"/>
        <v>0</v>
      </c>
      <c r="F20" s="14">
        <v>0</v>
      </c>
      <c r="G20" s="25">
        <f t="shared" si="4"/>
        <v>1600</v>
      </c>
    </row>
    <row r="21" spans="1:7" ht="15.75" thickBot="1" x14ac:dyDescent="0.3">
      <c r="A21" s="26" t="s">
        <v>36</v>
      </c>
      <c r="B21" s="10">
        <v>450</v>
      </c>
      <c r="C21" s="10">
        <v>450</v>
      </c>
      <c r="D21" s="19">
        <f t="shared" si="3"/>
        <v>0</v>
      </c>
      <c r="E21" s="22">
        <f t="shared" si="1"/>
        <v>0</v>
      </c>
      <c r="F21" s="14">
        <v>0</v>
      </c>
      <c r="G21" s="25">
        <f t="shared" si="4"/>
        <v>450</v>
      </c>
    </row>
    <row r="22" spans="1:7" x14ac:dyDescent="0.25">
      <c r="A22" s="7" t="s">
        <v>8</v>
      </c>
      <c r="B22" s="8">
        <f>SUM(B23:B30)</f>
        <v>17500</v>
      </c>
      <c r="C22" s="8">
        <f>SUM(C23:C30)</f>
        <v>17500</v>
      </c>
      <c r="D22" s="18">
        <f>SUM(D23:D30)</f>
        <v>1000</v>
      </c>
      <c r="E22" s="21">
        <f>D22/B22</f>
        <v>5.7142857142857141E-2</v>
      </c>
      <c r="F22" s="13"/>
      <c r="G22" s="24">
        <f>SUM(G23:G30)</f>
        <v>18500</v>
      </c>
    </row>
    <row r="23" spans="1:7" x14ac:dyDescent="0.25">
      <c r="A23" s="2" t="s">
        <v>37</v>
      </c>
      <c r="B23" s="9">
        <v>5000</v>
      </c>
      <c r="C23" s="9">
        <v>5000</v>
      </c>
      <c r="D23" s="19">
        <f>G23-B23</f>
        <v>0</v>
      </c>
      <c r="E23" s="22">
        <f>D23/B23</f>
        <v>0</v>
      </c>
      <c r="F23" s="16">
        <v>0</v>
      </c>
      <c r="G23" s="25">
        <f>C23+F23</f>
        <v>5000</v>
      </c>
    </row>
    <row r="24" spans="1:7" x14ac:dyDescent="0.25">
      <c r="A24" s="2" t="s">
        <v>38</v>
      </c>
      <c r="B24" s="11">
        <v>4500</v>
      </c>
      <c r="C24" s="11">
        <v>4500</v>
      </c>
      <c r="D24" s="19">
        <f t="shared" ref="D24:D30" si="5">G24-B24</f>
        <v>0</v>
      </c>
      <c r="E24" s="22">
        <f t="shared" ref="E24:E30" si="6">D24/B24</f>
        <v>0</v>
      </c>
      <c r="F24" s="16">
        <v>0</v>
      </c>
      <c r="G24" s="25">
        <f t="shared" ref="G24:G30" si="7">C24+F24</f>
        <v>4500</v>
      </c>
    </row>
    <row r="25" spans="1:7" x14ac:dyDescent="0.25">
      <c r="A25" s="2" t="s">
        <v>39</v>
      </c>
      <c r="B25" s="11">
        <v>1200</v>
      </c>
      <c r="C25" s="11">
        <v>1200</v>
      </c>
      <c r="D25" s="19">
        <f t="shared" si="5"/>
        <v>0</v>
      </c>
      <c r="E25" s="22">
        <f t="shared" si="6"/>
        <v>0</v>
      </c>
      <c r="F25" s="16">
        <v>0</v>
      </c>
      <c r="G25" s="25">
        <f t="shared" si="7"/>
        <v>1200</v>
      </c>
    </row>
    <row r="26" spans="1:7" x14ac:dyDescent="0.25">
      <c r="A26" s="2" t="s">
        <v>40</v>
      </c>
      <c r="B26" s="11">
        <v>2400</v>
      </c>
      <c r="C26" s="11">
        <v>2400</v>
      </c>
      <c r="D26" s="19">
        <f t="shared" si="5"/>
        <v>0</v>
      </c>
      <c r="E26" s="22">
        <f t="shared" si="6"/>
        <v>0</v>
      </c>
      <c r="F26" s="16">
        <v>0</v>
      </c>
      <c r="G26" s="25">
        <f t="shared" si="7"/>
        <v>2400</v>
      </c>
    </row>
    <row r="27" spans="1:7" x14ac:dyDescent="0.25">
      <c r="A27" s="2" t="s">
        <v>41</v>
      </c>
      <c r="B27" s="11">
        <v>1000</v>
      </c>
      <c r="C27" s="11">
        <v>1000</v>
      </c>
      <c r="D27" s="19">
        <f t="shared" si="5"/>
        <v>0</v>
      </c>
      <c r="E27" s="22">
        <f t="shared" si="6"/>
        <v>0</v>
      </c>
      <c r="F27" s="16">
        <v>0</v>
      </c>
      <c r="G27" s="25">
        <f t="shared" si="7"/>
        <v>1000</v>
      </c>
    </row>
    <row r="28" spans="1:7" x14ac:dyDescent="0.25">
      <c r="A28" s="2" t="s">
        <v>42</v>
      </c>
      <c r="B28" s="11">
        <v>600</v>
      </c>
      <c r="C28" s="11">
        <v>600</v>
      </c>
      <c r="D28" s="19">
        <f t="shared" si="5"/>
        <v>0</v>
      </c>
      <c r="E28" s="22">
        <f t="shared" si="6"/>
        <v>0</v>
      </c>
      <c r="F28" s="16">
        <v>0</v>
      </c>
      <c r="G28" s="25">
        <f t="shared" si="7"/>
        <v>600</v>
      </c>
    </row>
    <row r="29" spans="1:7" x14ac:dyDescent="0.25">
      <c r="A29" s="2" t="s">
        <v>43</v>
      </c>
      <c r="B29" s="11">
        <v>2800</v>
      </c>
      <c r="C29" s="11">
        <v>2800</v>
      </c>
      <c r="D29" s="19">
        <f t="shared" si="5"/>
        <v>0</v>
      </c>
      <c r="E29" s="22">
        <f t="shared" si="6"/>
        <v>0</v>
      </c>
      <c r="F29" s="16">
        <v>0</v>
      </c>
      <c r="G29" s="25">
        <f t="shared" si="7"/>
        <v>2800</v>
      </c>
    </row>
    <row r="30" spans="1:7" ht="15.75" thickBot="1" x14ac:dyDescent="0.3">
      <c r="A30" s="2" t="s">
        <v>64</v>
      </c>
      <c r="B30" s="11">
        <v>0</v>
      </c>
      <c r="C30" s="11">
        <v>0</v>
      </c>
      <c r="D30" s="19">
        <f t="shared" si="5"/>
        <v>1000</v>
      </c>
      <c r="E30" s="22" t="e">
        <f t="shared" si="6"/>
        <v>#DIV/0!</v>
      </c>
      <c r="F30" s="16">
        <v>1000</v>
      </c>
      <c r="G30" s="25">
        <f t="shared" si="7"/>
        <v>1000</v>
      </c>
    </row>
    <row r="31" spans="1:7" x14ac:dyDescent="0.25">
      <c r="A31" s="7" t="s">
        <v>9</v>
      </c>
      <c r="B31" s="8">
        <f>SUM(B32:B34)</f>
        <v>5200</v>
      </c>
      <c r="C31" s="8">
        <f>SUM(C32:C34)</f>
        <v>5200</v>
      </c>
      <c r="D31" s="18">
        <f>SUM(D32:D34)</f>
        <v>-1000</v>
      </c>
      <c r="E31" s="21">
        <f>D31/B31</f>
        <v>-0.19230769230769232</v>
      </c>
      <c r="F31" s="13"/>
      <c r="G31" s="24">
        <f>SUM(G32:G34)</f>
        <v>4200</v>
      </c>
    </row>
    <row r="32" spans="1:7" x14ac:dyDescent="0.25">
      <c r="A32" s="2" t="s">
        <v>65</v>
      </c>
      <c r="B32" s="9">
        <v>1000</v>
      </c>
      <c r="C32" s="9">
        <v>1000</v>
      </c>
      <c r="D32" s="19">
        <f>G32-B32</f>
        <v>-1000</v>
      </c>
      <c r="E32" s="22">
        <f>D32/B32</f>
        <v>-1</v>
      </c>
      <c r="F32" s="16">
        <v>-1000</v>
      </c>
      <c r="G32" s="25">
        <f>C32+F32</f>
        <v>0</v>
      </c>
    </row>
    <row r="33" spans="1:7" x14ac:dyDescent="0.25">
      <c r="A33" s="2" t="s">
        <v>45</v>
      </c>
      <c r="B33" s="9">
        <v>1200</v>
      </c>
      <c r="C33" s="9">
        <v>1200</v>
      </c>
      <c r="D33" s="19">
        <f t="shared" ref="D33:D34" si="8">G33-B33</f>
        <v>0</v>
      </c>
      <c r="E33" s="22">
        <f t="shared" ref="E33:E34" si="9">D33/B33</f>
        <v>0</v>
      </c>
      <c r="F33" s="16">
        <v>0</v>
      </c>
      <c r="G33" s="25">
        <f t="shared" ref="G33:G34" si="10">C33+F33</f>
        <v>1200</v>
      </c>
    </row>
    <row r="34" spans="1:7" ht="15.75" thickBot="1" x14ac:dyDescent="0.3">
      <c r="A34" s="3" t="s">
        <v>46</v>
      </c>
      <c r="B34" s="10">
        <v>3000</v>
      </c>
      <c r="C34" s="10">
        <v>3000</v>
      </c>
      <c r="D34" s="20">
        <f t="shared" si="8"/>
        <v>0</v>
      </c>
      <c r="E34" s="23">
        <f t="shared" si="9"/>
        <v>0</v>
      </c>
      <c r="F34" s="16">
        <v>0</v>
      </c>
      <c r="G34" s="25">
        <f t="shared" si="10"/>
        <v>3000</v>
      </c>
    </row>
    <row r="35" spans="1:7" x14ac:dyDescent="0.25">
      <c r="A35" s="7" t="s">
        <v>10</v>
      </c>
      <c r="B35" s="8">
        <f>SUM(B36:B40)</f>
        <v>124950</v>
      </c>
      <c r="C35" s="8">
        <f>SUM(C36:C40)</f>
        <v>124950</v>
      </c>
      <c r="D35" s="18">
        <f>SUM(D36:D40)</f>
        <v>0</v>
      </c>
      <c r="E35" s="21">
        <f>D35/B35</f>
        <v>0</v>
      </c>
      <c r="F35" s="13"/>
      <c r="G35" s="24">
        <f>SUM(G36:G40)</f>
        <v>124950</v>
      </c>
    </row>
    <row r="36" spans="1:7" x14ac:dyDescent="0.25">
      <c r="A36" s="2" t="s">
        <v>47</v>
      </c>
      <c r="B36" s="9">
        <v>6800</v>
      </c>
      <c r="C36" s="9">
        <v>6800</v>
      </c>
      <c r="D36" s="19">
        <f>G36-B36</f>
        <v>0</v>
      </c>
      <c r="E36" s="22">
        <f t="shared" ref="E36:E40" si="11">D36/B36</f>
        <v>0</v>
      </c>
      <c r="F36" s="14">
        <v>0</v>
      </c>
      <c r="G36" s="25">
        <f>C36+F36</f>
        <v>6800</v>
      </c>
    </row>
    <row r="37" spans="1:7" x14ac:dyDescent="0.25">
      <c r="A37" s="2" t="s">
        <v>48</v>
      </c>
      <c r="B37" s="9">
        <v>45000</v>
      </c>
      <c r="C37" s="9">
        <v>45000</v>
      </c>
      <c r="D37" s="19">
        <f>G37-B37</f>
        <v>0</v>
      </c>
      <c r="E37" s="22">
        <f t="shared" si="11"/>
        <v>0</v>
      </c>
      <c r="F37" s="14">
        <v>0</v>
      </c>
      <c r="G37" s="25">
        <f>C37+F37</f>
        <v>45000</v>
      </c>
    </row>
    <row r="38" spans="1:7" x14ac:dyDescent="0.25">
      <c r="A38" s="27" t="s">
        <v>49</v>
      </c>
      <c r="B38" s="11">
        <v>18150</v>
      </c>
      <c r="C38" s="11">
        <v>18150</v>
      </c>
      <c r="D38" s="19">
        <f t="shared" ref="D38:D40" si="12">G38-B38</f>
        <v>0</v>
      </c>
      <c r="E38" s="22">
        <f t="shared" si="11"/>
        <v>0</v>
      </c>
      <c r="F38" s="14">
        <v>0</v>
      </c>
      <c r="G38" s="25">
        <f t="shared" ref="G38:G40" si="13">C38+F38</f>
        <v>18150</v>
      </c>
    </row>
    <row r="39" spans="1:7" x14ac:dyDescent="0.25">
      <c r="A39" s="27" t="s">
        <v>50</v>
      </c>
      <c r="B39" s="11">
        <v>35000</v>
      </c>
      <c r="C39" s="11">
        <v>35000</v>
      </c>
      <c r="D39" s="19">
        <f t="shared" si="12"/>
        <v>0</v>
      </c>
      <c r="E39" s="22">
        <f t="shared" si="11"/>
        <v>0</v>
      </c>
      <c r="F39" s="14">
        <v>0</v>
      </c>
      <c r="G39" s="25">
        <f t="shared" si="13"/>
        <v>35000</v>
      </c>
    </row>
    <row r="40" spans="1:7" ht="15.75" thickBot="1" x14ac:dyDescent="0.3">
      <c r="A40" s="27" t="s">
        <v>51</v>
      </c>
      <c r="B40" s="11">
        <v>20000</v>
      </c>
      <c r="C40" s="11">
        <v>20000</v>
      </c>
      <c r="D40" s="19">
        <f t="shared" si="12"/>
        <v>0</v>
      </c>
      <c r="E40" s="22">
        <f t="shared" si="11"/>
        <v>0</v>
      </c>
      <c r="F40" s="14">
        <v>0</v>
      </c>
      <c r="G40" s="25">
        <f t="shared" si="13"/>
        <v>20000</v>
      </c>
    </row>
    <row r="41" spans="1:7" x14ac:dyDescent="0.25">
      <c r="A41" s="7" t="s">
        <v>11</v>
      </c>
      <c r="B41" s="8">
        <f>SUM(B42:B46)</f>
        <v>23000</v>
      </c>
      <c r="C41" s="8">
        <f>SUM(C42:C46)</f>
        <v>23000</v>
      </c>
      <c r="D41" s="18">
        <f>SUM(D42:D46)</f>
        <v>0</v>
      </c>
      <c r="E41" s="21">
        <f>D41/B41</f>
        <v>0</v>
      </c>
      <c r="F41" s="13"/>
      <c r="G41" s="24">
        <f>SUM(G42:G46)</f>
        <v>23000</v>
      </c>
    </row>
    <row r="42" spans="1:7" x14ac:dyDescent="0.25">
      <c r="A42" s="2" t="s">
        <v>52</v>
      </c>
      <c r="B42" s="9">
        <v>8500</v>
      </c>
      <c r="C42" s="9">
        <v>8500</v>
      </c>
      <c r="D42" s="19">
        <f>G42-B42</f>
        <v>0</v>
      </c>
      <c r="E42" s="22">
        <f>D42/B42</f>
        <v>0</v>
      </c>
      <c r="F42" s="14">
        <v>0</v>
      </c>
      <c r="G42" s="25">
        <f>C42+F42</f>
        <v>8500</v>
      </c>
    </row>
    <row r="43" spans="1:7" x14ac:dyDescent="0.25">
      <c r="A43" s="2" t="s">
        <v>53</v>
      </c>
      <c r="B43" s="9">
        <v>8500</v>
      </c>
      <c r="C43" s="9">
        <v>8500</v>
      </c>
      <c r="D43" s="19">
        <f t="shared" ref="D43:D46" si="14">G43-B43</f>
        <v>0</v>
      </c>
      <c r="E43" s="22">
        <f t="shared" ref="E43:E46" si="15">D43/B43</f>
        <v>0</v>
      </c>
      <c r="F43" s="14">
        <v>0</v>
      </c>
      <c r="G43" s="25">
        <f t="shared" ref="G43:G46" si="16">C43+F43</f>
        <v>8500</v>
      </c>
    </row>
    <row r="44" spans="1:7" x14ac:dyDescent="0.25">
      <c r="A44" s="2" t="s">
        <v>54</v>
      </c>
      <c r="B44" s="9">
        <v>1000</v>
      </c>
      <c r="C44" s="9">
        <v>1000</v>
      </c>
      <c r="D44" s="19">
        <f t="shared" si="14"/>
        <v>0</v>
      </c>
      <c r="E44" s="22">
        <f t="shared" si="15"/>
        <v>0</v>
      </c>
      <c r="F44" s="14">
        <v>0</v>
      </c>
      <c r="G44" s="25">
        <f t="shared" si="16"/>
        <v>1000</v>
      </c>
    </row>
    <row r="45" spans="1:7" x14ac:dyDescent="0.25">
      <c r="A45" s="2" t="s">
        <v>55</v>
      </c>
      <c r="B45" s="11">
        <v>2500</v>
      </c>
      <c r="C45" s="11">
        <v>2500</v>
      </c>
      <c r="D45" s="19">
        <f t="shared" si="14"/>
        <v>0</v>
      </c>
      <c r="E45" s="22">
        <f t="shared" si="15"/>
        <v>0</v>
      </c>
      <c r="F45" s="14">
        <v>0</v>
      </c>
      <c r="G45" s="25">
        <f t="shared" si="16"/>
        <v>2500</v>
      </c>
    </row>
    <row r="46" spans="1:7" ht="15.75" thickBot="1" x14ac:dyDescent="0.3">
      <c r="A46" s="2" t="s">
        <v>56</v>
      </c>
      <c r="B46" s="11">
        <v>2500</v>
      </c>
      <c r="C46" s="11">
        <v>2500</v>
      </c>
      <c r="D46" s="19">
        <f t="shared" si="14"/>
        <v>0</v>
      </c>
      <c r="E46" s="22">
        <f t="shared" si="15"/>
        <v>0</v>
      </c>
      <c r="F46" s="14">
        <v>0</v>
      </c>
      <c r="G46" s="25">
        <f t="shared" si="16"/>
        <v>2500</v>
      </c>
    </row>
    <row r="47" spans="1:7" x14ac:dyDescent="0.25">
      <c r="A47" s="7" t="s">
        <v>12</v>
      </c>
      <c r="B47" s="8">
        <f>SUM(B48:B52)</f>
        <v>8650</v>
      </c>
      <c r="C47" s="8">
        <f>SUM(C48:C52)</f>
        <v>8650</v>
      </c>
      <c r="D47" s="18">
        <f>SUM(D48:D52)</f>
        <v>0</v>
      </c>
      <c r="E47" s="21">
        <f>D47/B47</f>
        <v>0</v>
      </c>
      <c r="F47" s="13"/>
      <c r="G47" s="24">
        <f>SUM(G48:G52)</f>
        <v>8650</v>
      </c>
    </row>
    <row r="48" spans="1:7" x14ac:dyDescent="0.25">
      <c r="A48" s="2" t="s">
        <v>57</v>
      </c>
      <c r="B48" s="9">
        <v>3200</v>
      </c>
      <c r="C48" s="9">
        <v>3200</v>
      </c>
      <c r="D48" s="19">
        <f>G48-B48</f>
        <v>0</v>
      </c>
      <c r="E48" s="22">
        <f t="shared" ref="E48:E52" si="17">D48/B48</f>
        <v>0</v>
      </c>
      <c r="F48" s="14">
        <v>0</v>
      </c>
      <c r="G48" s="25">
        <f>C48+F48</f>
        <v>3200</v>
      </c>
    </row>
    <row r="49" spans="1:7" x14ac:dyDescent="0.25">
      <c r="A49" s="2" t="s">
        <v>58</v>
      </c>
      <c r="B49" s="9">
        <v>1200</v>
      </c>
      <c r="C49" s="9">
        <v>1200</v>
      </c>
      <c r="D49" s="19">
        <f t="shared" ref="D49:D52" si="18">G49-B49</f>
        <v>0</v>
      </c>
      <c r="E49" s="22">
        <f t="shared" si="17"/>
        <v>0</v>
      </c>
      <c r="F49" s="14">
        <v>0</v>
      </c>
      <c r="G49" s="25">
        <f>C49+F49</f>
        <v>1200</v>
      </c>
    </row>
    <row r="50" spans="1:7" x14ac:dyDescent="0.25">
      <c r="A50" s="2" t="s">
        <v>59</v>
      </c>
      <c r="B50" s="11">
        <v>1600</v>
      </c>
      <c r="C50" s="11">
        <v>1600</v>
      </c>
      <c r="D50" s="19">
        <f t="shared" si="18"/>
        <v>0</v>
      </c>
      <c r="E50" s="22">
        <f t="shared" si="17"/>
        <v>0</v>
      </c>
      <c r="F50" s="14">
        <v>0</v>
      </c>
      <c r="G50" s="25">
        <f t="shared" ref="G50:G52" si="19">C50+F50</f>
        <v>1600</v>
      </c>
    </row>
    <row r="51" spans="1:7" x14ac:dyDescent="0.25">
      <c r="A51" s="2" t="s">
        <v>60</v>
      </c>
      <c r="B51" s="11">
        <v>1900</v>
      </c>
      <c r="C51" s="11">
        <v>1900</v>
      </c>
      <c r="D51" s="19">
        <f t="shared" si="18"/>
        <v>0</v>
      </c>
      <c r="E51" s="22">
        <f t="shared" si="17"/>
        <v>0</v>
      </c>
      <c r="F51" s="14">
        <v>0</v>
      </c>
      <c r="G51" s="25">
        <f t="shared" si="19"/>
        <v>1900</v>
      </c>
    </row>
    <row r="52" spans="1:7" ht="15.75" thickBot="1" x14ac:dyDescent="0.3">
      <c r="A52" s="26" t="s">
        <v>61</v>
      </c>
      <c r="B52" s="10">
        <v>750</v>
      </c>
      <c r="C52" s="10">
        <v>750</v>
      </c>
      <c r="D52" s="19">
        <f t="shared" si="18"/>
        <v>0</v>
      </c>
      <c r="E52" s="22">
        <f t="shared" si="17"/>
        <v>0</v>
      </c>
      <c r="F52" s="14">
        <v>0</v>
      </c>
      <c r="G52" s="25">
        <f t="shared" si="19"/>
        <v>750</v>
      </c>
    </row>
    <row r="53" spans="1:7" x14ac:dyDescent="0.25">
      <c r="A53" s="7" t="s">
        <v>13</v>
      </c>
      <c r="B53" s="8">
        <f>SUM(B54:B56)</f>
        <v>4500</v>
      </c>
      <c r="C53" s="8">
        <f>SUM(C54:C56)</f>
        <v>4500</v>
      </c>
      <c r="D53" s="18">
        <f>SUM(D54:D56)</f>
        <v>0</v>
      </c>
      <c r="E53" s="21">
        <f>D53/B53</f>
        <v>0</v>
      </c>
      <c r="F53" s="13"/>
      <c r="G53" s="24">
        <f>SUM(G54:G56)</f>
        <v>4500</v>
      </c>
    </row>
    <row r="54" spans="1:7" x14ac:dyDescent="0.25">
      <c r="A54" s="2" t="s">
        <v>62</v>
      </c>
      <c r="B54" s="9">
        <v>4500</v>
      </c>
      <c r="C54" s="9">
        <v>4500</v>
      </c>
      <c r="D54" s="19">
        <f>G54-B54</f>
        <v>0</v>
      </c>
      <c r="E54" s="22">
        <f t="shared" ref="E54:E56" si="20">D54/B54</f>
        <v>0</v>
      </c>
      <c r="F54" s="14">
        <v>0</v>
      </c>
      <c r="G54" s="25">
        <f>C54+F54</f>
        <v>4500</v>
      </c>
    </row>
    <row r="55" spans="1:7" x14ac:dyDescent="0.25">
      <c r="A55" s="2" t="s">
        <v>14</v>
      </c>
      <c r="B55" s="9"/>
      <c r="C55" s="9"/>
      <c r="D55" s="19">
        <f t="shared" ref="D55:D56" si="21">G55-B55</f>
        <v>0</v>
      </c>
      <c r="E55" s="22" t="e">
        <f t="shared" si="20"/>
        <v>#DIV/0!</v>
      </c>
      <c r="F55" s="14"/>
      <c r="G55" s="25">
        <f>C55+F55</f>
        <v>0</v>
      </c>
    </row>
    <row r="56" spans="1:7" ht="15.75" thickBot="1" x14ac:dyDescent="0.3">
      <c r="A56" s="2" t="s">
        <v>15</v>
      </c>
      <c r="B56" s="9"/>
      <c r="C56" s="9"/>
      <c r="D56" s="19">
        <f t="shared" si="21"/>
        <v>0</v>
      </c>
      <c r="E56" s="22" t="e">
        <f t="shared" si="20"/>
        <v>#DIV/0!</v>
      </c>
      <c r="F56" s="15"/>
      <c r="G56" s="25">
        <f>C56+F56</f>
        <v>0</v>
      </c>
    </row>
    <row r="57" spans="1:7" x14ac:dyDescent="0.25">
      <c r="A57" s="7" t="s">
        <v>16</v>
      </c>
      <c r="B57" s="8">
        <f>SUM(B58:B60)</f>
        <v>2500</v>
      </c>
      <c r="C57" s="8">
        <f>SUM(C58:C60)</f>
        <v>2500</v>
      </c>
      <c r="D57" s="18">
        <f>SUM(D58:D60)</f>
        <v>0</v>
      </c>
      <c r="E57" s="21">
        <f>D57/B57</f>
        <v>0</v>
      </c>
      <c r="F57" s="13"/>
      <c r="G57" s="24">
        <f>SUM(G58:G60)</f>
        <v>2500</v>
      </c>
    </row>
    <row r="58" spans="1:7" x14ac:dyDescent="0.25">
      <c r="A58" s="2" t="s">
        <v>63</v>
      </c>
      <c r="B58" s="9">
        <v>2500</v>
      </c>
      <c r="C58" s="9">
        <v>2500</v>
      </c>
      <c r="D58" s="19">
        <f>G58-B58</f>
        <v>0</v>
      </c>
      <c r="E58" s="22">
        <f t="shared" ref="E58:E60" si="22">D58/B58</f>
        <v>0</v>
      </c>
      <c r="F58" s="14">
        <v>0</v>
      </c>
      <c r="G58" s="25">
        <f>C58+F58</f>
        <v>2500</v>
      </c>
    </row>
    <row r="59" spans="1:7" x14ac:dyDescent="0.25">
      <c r="A59" s="2" t="s">
        <v>17</v>
      </c>
      <c r="B59" s="9"/>
      <c r="C59" s="9"/>
      <c r="D59" s="19">
        <f>G59-B59</f>
        <v>0</v>
      </c>
      <c r="E59" s="22" t="e">
        <f t="shared" si="22"/>
        <v>#DIV/0!</v>
      </c>
      <c r="F59" s="14"/>
      <c r="G59" s="25">
        <f>C59+F59</f>
        <v>0</v>
      </c>
    </row>
    <row r="60" spans="1:7" ht="15.75" thickBot="1" x14ac:dyDescent="0.3">
      <c r="A60" s="3" t="s">
        <v>18</v>
      </c>
      <c r="B60" s="10"/>
      <c r="C60" s="10"/>
      <c r="D60" s="20">
        <f t="shared" ref="D60" si="23">G60-B60</f>
        <v>0</v>
      </c>
      <c r="E60" s="23" t="e">
        <f t="shared" si="22"/>
        <v>#DIV/0!</v>
      </c>
      <c r="F60" s="14"/>
      <c r="G60" s="25">
        <f>C60+F60</f>
        <v>0</v>
      </c>
    </row>
    <row r="61" spans="1:7" ht="19.5" thickBot="1" x14ac:dyDescent="0.35">
      <c r="A61" s="5" t="s">
        <v>19</v>
      </c>
      <c r="B61" s="12">
        <f>B12+B16+B22+B31+B35+B41+B47+B53+B57</f>
        <v>200000</v>
      </c>
      <c r="C61" s="12"/>
      <c r="D61" s="12">
        <f>D12+D16+D22+D31+D35+D41+D47+D53+D57</f>
        <v>0</v>
      </c>
      <c r="E61" s="6"/>
      <c r="F61" s="12">
        <f>SUM(F13:F15,F17:F21,F23:F30,F32:F34,F36:F40,F42:F46,F48:F52,F54:F56,F58:F60)</f>
        <v>0</v>
      </c>
      <c r="G61" s="17">
        <f>G12+G16+G22+G31+G35+G41+G47+G53+G57</f>
        <v>200000</v>
      </c>
    </row>
    <row r="62" spans="1:7" x14ac:dyDescent="0.25">
      <c r="A62" s="85"/>
      <c r="B62" s="85"/>
      <c r="C62" s="85"/>
      <c r="D62" s="85"/>
      <c r="E62" s="85"/>
      <c r="F62" s="85"/>
      <c r="G62" s="85"/>
    </row>
    <row r="63" spans="1:7" ht="15.75" thickBot="1" x14ac:dyDescent="0.3">
      <c r="A63" s="60" t="s">
        <v>107</v>
      </c>
      <c r="B63" s="60"/>
      <c r="C63" s="60"/>
      <c r="D63" s="60"/>
      <c r="E63" s="60"/>
      <c r="F63" s="60"/>
      <c r="G63" s="60"/>
    </row>
    <row r="64" spans="1:7" ht="20.45" customHeight="1" x14ac:dyDescent="0.25">
      <c r="A64" s="95" t="s">
        <v>108</v>
      </c>
      <c r="B64" s="96"/>
      <c r="C64" s="96"/>
      <c r="D64" s="96"/>
      <c r="E64" s="96"/>
      <c r="F64" s="96"/>
      <c r="G64" s="97"/>
    </row>
    <row r="65" spans="1:7" ht="20.45" customHeight="1" x14ac:dyDescent="0.25">
      <c r="A65" s="98"/>
      <c r="B65" s="99"/>
      <c r="C65" s="99"/>
      <c r="D65" s="99"/>
      <c r="E65" s="99"/>
      <c r="F65" s="99"/>
      <c r="G65" s="100"/>
    </row>
    <row r="66" spans="1:7" ht="20.45" customHeight="1" thickBot="1" x14ac:dyDescent="0.3">
      <c r="A66" s="101"/>
      <c r="B66" s="102"/>
      <c r="C66" s="102"/>
      <c r="D66" s="102"/>
      <c r="E66" s="102"/>
      <c r="F66" s="102"/>
      <c r="G66" s="103"/>
    </row>
    <row r="68" spans="1:7" ht="15.75" thickBot="1" x14ac:dyDescent="0.3"/>
    <row r="69" spans="1:7" ht="19.5" thickBot="1" x14ac:dyDescent="0.3">
      <c r="A69" s="104" t="s">
        <v>20</v>
      </c>
      <c r="B69" s="105"/>
      <c r="C69" s="105"/>
      <c r="D69" s="105"/>
      <c r="E69" s="105"/>
      <c r="F69" s="105"/>
      <c r="G69" s="106"/>
    </row>
    <row r="70" spans="1:7" x14ac:dyDescent="0.25">
      <c r="A70" s="107"/>
      <c r="B70" s="108"/>
      <c r="C70" s="108"/>
      <c r="D70" s="108"/>
      <c r="E70" s="108"/>
      <c r="F70" s="108"/>
      <c r="G70" s="109"/>
    </row>
    <row r="71" spans="1:7" ht="29.1" customHeight="1" x14ac:dyDescent="0.25">
      <c r="A71" s="110" t="s">
        <v>21</v>
      </c>
      <c r="B71" s="111"/>
      <c r="C71" s="111"/>
      <c r="D71" s="111"/>
      <c r="E71" s="111"/>
      <c r="F71" s="111"/>
      <c r="G71" s="112"/>
    </row>
    <row r="72" spans="1:7" ht="29.1" customHeight="1" x14ac:dyDescent="0.25">
      <c r="A72" s="113" t="s">
        <v>22</v>
      </c>
      <c r="B72" s="114"/>
      <c r="C72" s="114"/>
      <c r="D72" s="114"/>
      <c r="E72" s="114"/>
      <c r="F72" s="114"/>
      <c r="G72" s="115"/>
    </row>
    <row r="73" spans="1:7" x14ac:dyDescent="0.25">
      <c r="A73" s="110"/>
      <c r="B73" s="111"/>
      <c r="C73" s="111"/>
      <c r="D73" s="111"/>
      <c r="E73" s="111"/>
      <c r="F73" s="111"/>
      <c r="G73" s="112"/>
    </row>
    <row r="74" spans="1:7" ht="29.1" customHeight="1" x14ac:dyDescent="0.25">
      <c r="A74" s="113" t="s">
        <v>23</v>
      </c>
      <c r="B74" s="114"/>
      <c r="C74" s="114"/>
      <c r="D74" s="114"/>
      <c r="E74" s="114"/>
      <c r="F74" s="114"/>
      <c r="G74" s="115"/>
    </row>
    <row r="75" spans="1:7" x14ac:dyDescent="0.25">
      <c r="A75" s="110"/>
      <c r="B75" s="111"/>
      <c r="C75" s="111"/>
      <c r="D75" s="111"/>
      <c r="E75" s="111"/>
      <c r="F75" s="111"/>
      <c r="G75" s="112"/>
    </row>
    <row r="76" spans="1:7" ht="29.1" customHeight="1" x14ac:dyDescent="0.25">
      <c r="A76" s="116" t="s">
        <v>24</v>
      </c>
      <c r="B76" s="117"/>
      <c r="C76" s="117"/>
      <c r="D76" s="117"/>
      <c r="E76" s="117"/>
      <c r="F76" s="117"/>
      <c r="G76" s="118"/>
    </row>
    <row r="77" spans="1:7" x14ac:dyDescent="0.25">
      <c r="A77" s="110"/>
      <c r="B77" s="111"/>
      <c r="C77" s="111"/>
      <c r="D77" s="111"/>
      <c r="E77" s="111"/>
      <c r="F77" s="111"/>
      <c r="G77" s="112"/>
    </row>
    <row r="78" spans="1:7" ht="29.1" customHeight="1" x14ac:dyDescent="0.25">
      <c r="A78" s="110" t="s">
        <v>25</v>
      </c>
      <c r="B78" s="111"/>
      <c r="C78" s="111"/>
      <c r="D78" s="111"/>
      <c r="E78" s="111"/>
      <c r="F78" s="111"/>
      <c r="G78" s="112"/>
    </row>
    <row r="79" spans="1:7" ht="15.75" thickBot="1" x14ac:dyDescent="0.3">
      <c r="A79" s="92"/>
      <c r="B79" s="93"/>
      <c r="C79" s="93"/>
      <c r="D79" s="93"/>
      <c r="E79" s="93"/>
      <c r="F79" s="93"/>
      <c r="G79" s="94"/>
    </row>
    <row r="82" spans="1:1" x14ac:dyDescent="0.25">
      <c r="A82" s="4" t="s">
        <v>26</v>
      </c>
    </row>
    <row r="83" spans="1:1" x14ac:dyDescent="0.25">
      <c r="A83" s="1" t="s">
        <v>27</v>
      </c>
    </row>
    <row r="84" spans="1:1" x14ac:dyDescent="0.25">
      <c r="A84" s="1" t="s">
        <v>28</v>
      </c>
    </row>
    <row r="85" spans="1:1" x14ac:dyDescent="0.25">
      <c r="A85" s="1" t="s">
        <v>105</v>
      </c>
    </row>
  </sheetData>
  <sheetProtection algorithmName="SHA-512" hashValue="kY5+I8exd+MBve+nanrYu4HGfgxGOn5grKSBq7hPHzQLa/W3QQjMqCTTFkU1FNpLhDDsOxxSiqykuSxUtF92ZQ==" saltValue="03cb0oiTn4vJQwhtb79d/A==" spinCount="100000" sheet="1" objects="1" scenarios="1"/>
  <mergeCells count="27">
    <mergeCell ref="A79:G79"/>
    <mergeCell ref="A64:G66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63:G63"/>
    <mergeCell ref="A1:G3"/>
    <mergeCell ref="A4:G4"/>
    <mergeCell ref="A5:E5"/>
    <mergeCell ref="F5:G5"/>
    <mergeCell ref="A6:G6"/>
    <mergeCell ref="A7:G7"/>
    <mergeCell ref="A8:G8"/>
    <mergeCell ref="A9:G9"/>
    <mergeCell ref="A62:G62"/>
    <mergeCell ref="A10:A11"/>
    <mergeCell ref="D10:D11"/>
    <mergeCell ref="E10:E11"/>
    <mergeCell ref="F10:F11"/>
    <mergeCell ref="G10:G11"/>
  </mergeCells>
  <conditionalFormatting sqref="D61">
    <cfRule type="cellIs" dxfId="5" priority="5" operator="greaterThan">
      <formula>0</formula>
    </cfRule>
  </conditionalFormatting>
  <conditionalFormatting sqref="E12 E16 E22">
    <cfRule type="cellIs" dxfId="4" priority="6" operator="notBetween">
      <formula>0.15</formula>
      <formula>-0.15</formula>
    </cfRule>
  </conditionalFormatting>
  <conditionalFormatting sqref="E31 E35">
    <cfRule type="cellIs" dxfId="3" priority="4" operator="notBetween">
      <formula>0.15</formula>
      <formula>-0.15</formula>
    </cfRule>
  </conditionalFormatting>
  <conditionalFormatting sqref="E41 E47">
    <cfRule type="cellIs" dxfId="2" priority="3" operator="notBetween">
      <formula>0.15</formula>
      <formula>-0.15</formula>
    </cfRule>
  </conditionalFormatting>
  <conditionalFormatting sqref="E53">
    <cfRule type="cellIs" dxfId="1" priority="2" operator="notBetween">
      <formula>0.15</formula>
      <formula>-0.15</formula>
    </cfRule>
  </conditionalFormatting>
  <conditionalFormatting sqref="E57">
    <cfRule type="cellIs" dxfId="0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3e59aa-0bdc-45b6-a73c-40b9500dad2f" xsi:nil="true"/>
    <lcf76f155ced4ddcb4097134ff3c332f xmlns="bd21fcd9-afc8-4480-b5b3-5dc8a3a17e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CD8EA1182B5843A7AC4F786A5DFC09" ma:contentTypeVersion="17" ma:contentTypeDescription="Umožňuje vytvoriť nový dokument." ma:contentTypeScope="" ma:versionID="05621ae12b7f826a2bb779cfeed7f028">
  <xsd:schema xmlns:xsd="http://www.w3.org/2001/XMLSchema" xmlns:xs="http://www.w3.org/2001/XMLSchema" xmlns:p="http://schemas.microsoft.com/office/2006/metadata/properties" xmlns:ns2="bd21fcd9-afc8-4480-b5b3-5dc8a3a17ec8" xmlns:ns3="9b3e59aa-0bdc-45b6-a73c-40b9500dad2f" targetNamespace="http://schemas.microsoft.com/office/2006/metadata/properties" ma:root="true" ma:fieldsID="2db4deb74b9e2fa709528dd8fddf847b" ns2:_="" ns3:_="">
    <xsd:import namespace="bd21fcd9-afc8-4480-b5b3-5dc8a3a17ec8"/>
    <xsd:import namespace="9b3e59aa-0bdc-45b6-a73c-40b9500da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fcd9-afc8-4480-b5b3-5dc8a3a1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d6575d04-165f-4a78-9d9c-8900c4221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e59aa-0bdc-45b6-a73c-40b9500dad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09e53b-41b9-48cb-9642-d945fa3b1e38}" ma:internalName="TaxCatchAll" ma:showField="CatchAllData" ma:web="9b3e59aa-0bdc-45b6-a73c-40b9500d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36C42-A020-47A4-8CA7-A61A1FDA2E29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9b3e59aa-0bdc-45b6-a73c-40b9500dad2f"/>
    <ds:schemaRef ds:uri="bd21fcd9-afc8-4480-b5b3-5dc8a3a17ec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A004CC-FC98-4CE7-ABDD-A34461A6B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24AFB2-9F73-4826-9480-75E5311B2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fcd9-afc8-4480-b5b3-5dc8a3a17ec8"/>
    <ds:schemaRef ds:uri="9b3e59aa-0bdc-45b6-a73c-40b9500dad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Rozhodovací strom</vt:lpstr>
      <vt:lpstr>Oznámenie_príklad_1</vt:lpstr>
      <vt:lpstr>Oznámenie_príklad_2</vt:lpstr>
      <vt:lpstr>Oznámenie_príklad_3</vt:lpstr>
      <vt:lpstr>Žiadosť_príklad_4</vt:lpstr>
      <vt:lpstr>Žiadosť_príklad_5</vt:lpstr>
      <vt:lpstr>Žiadosť_príklad_6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Bokor</dc:creator>
  <cp:keywords/>
  <dc:description/>
  <cp:lastModifiedBy>Mária Káčeriková</cp:lastModifiedBy>
  <cp:revision/>
  <dcterms:created xsi:type="dcterms:W3CDTF">2024-01-22T16:04:24Z</dcterms:created>
  <dcterms:modified xsi:type="dcterms:W3CDTF">2026-01-23T11:58:27Z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0x010100D7CD8EA1182B5843A7AC4F786A5DFC09</vt:lpwstr>
  </property>
  <property fmtid="{D5CDD505-2E9C-101B-9397-08002B2CF9AE}" pid="3" name="MediaServiceImageTags">
    <vt:lpwstr/>
  </property>
</Properties>
</file>